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ICT &amp; Cybersecurity_Public consultations\ИКТ ОБЯВЯВАНЕ 17.10.2022\Uslovia za kandidatstvane\Dokumenti za popalvane\"/>
    </mc:Choice>
  </mc:AlternateContent>
  <workbookProtection workbookPassword="E1DF" lockStructure="1"/>
  <bookViews>
    <workbookView xWindow="-120" yWindow="-120" windowWidth="19425" windowHeight="11025" activeTab="1"/>
  </bookViews>
  <sheets>
    <sheet name="Инструкция за попълване" sheetId="6" r:id="rId1"/>
    <sheet name="Дейности" sheetId="2" r:id="rId2"/>
    <sheet name="служебен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2" l="1"/>
  <c r="E22" i="2"/>
  <c r="F22" i="2"/>
  <c r="H22" i="2" s="1"/>
  <c r="D23" i="2"/>
  <c r="E23" i="2"/>
  <c r="F23" i="2"/>
  <c r="H23" i="2" s="1"/>
  <c r="D24" i="2"/>
  <c r="E24" i="2"/>
  <c r="F24" i="2"/>
  <c r="F21" i="2"/>
  <c r="H21" i="2" s="1"/>
  <c r="E21" i="2"/>
  <c r="D21" i="2"/>
  <c r="D13" i="2"/>
  <c r="E13" i="2"/>
  <c r="F13" i="2"/>
  <c r="D14" i="2"/>
  <c r="E14" i="2"/>
  <c r="F14" i="2"/>
  <c r="H14" i="2" s="1"/>
  <c r="D15" i="2"/>
  <c r="E15" i="2"/>
  <c r="F15" i="2"/>
  <c r="H15" i="2" s="1"/>
  <c r="D16" i="2"/>
  <c r="E16" i="2"/>
  <c r="F16" i="2"/>
  <c r="D17" i="2"/>
  <c r="E17" i="2"/>
  <c r="F17" i="2"/>
  <c r="H17" i="2" s="1"/>
  <c r="D18" i="2"/>
  <c r="E18" i="2"/>
  <c r="F18" i="2"/>
  <c r="D19" i="2"/>
  <c r="E19" i="2"/>
  <c r="F19" i="2"/>
  <c r="F12" i="2"/>
  <c r="E12" i="2"/>
  <c r="D12" i="2"/>
  <c r="D7" i="2"/>
  <c r="E7" i="2"/>
  <c r="F7" i="2"/>
  <c r="D8" i="2"/>
  <c r="E8" i="2"/>
  <c r="F8" i="2"/>
  <c r="D9" i="2"/>
  <c r="E9" i="2"/>
  <c r="F9" i="2"/>
  <c r="D10" i="2"/>
  <c r="E10" i="2"/>
  <c r="F10" i="2"/>
  <c r="F6" i="2"/>
  <c r="I6" i="2" s="1"/>
  <c r="E6" i="2"/>
  <c r="D6" i="2"/>
  <c r="I9" i="2" l="1"/>
  <c r="H9" i="2"/>
  <c r="I19" i="2"/>
  <c r="H19" i="2"/>
  <c r="I10" i="2"/>
  <c r="H10" i="2"/>
  <c r="I16" i="2"/>
  <c r="H16" i="2"/>
  <c r="I7" i="2"/>
  <c r="H7" i="2"/>
  <c r="I13" i="2"/>
  <c r="H13" i="2"/>
  <c r="I8" i="2"/>
  <c r="H8" i="2"/>
  <c r="I12" i="2"/>
  <c r="H12" i="2"/>
  <c r="I18" i="2"/>
  <c r="H18" i="2"/>
  <c r="I24" i="2"/>
  <c r="H24" i="2"/>
  <c r="I17" i="2"/>
  <c r="I15" i="2"/>
  <c r="I22" i="2"/>
  <c r="I23" i="2"/>
  <c r="I14" i="2"/>
  <c r="I21" i="2"/>
  <c r="H6" i="2"/>
  <c r="H25" i="2" l="1"/>
  <c r="B31" i="3" s="1"/>
  <c r="I25" i="2" l="1"/>
</calcChain>
</file>

<file path=xl/sharedStrings.xml><?xml version="1.0" encoding="utf-8"?>
<sst xmlns="http://schemas.openxmlformats.org/spreadsheetml/2006/main" count="97" uniqueCount="41">
  <si>
    <t xml:space="preserve">Приложение 13 „Заявени услуги и решения съгласно Списъка на допустимите услуги и решения в областта на ИКТ“ </t>
  </si>
  <si>
    <t>Група I. ИКТ услуги/решения за дигитален маркетинг, платформи, уебсайтове и мобилни приложения:</t>
  </si>
  <si>
    <t>Група III. ИКТ услуги/решения за осигуряване на киберсигурност в предприятията</t>
  </si>
  <si>
    <t>бр.</t>
  </si>
  <si>
    <t>ИКТ услуга/решение</t>
  </si>
  <si>
    <t>Група II. ИКТ услуги/решения за оптимизиране на управленските, производствените и логистични процеси</t>
  </si>
  <si>
    <t>Въведете ИКТ услуга/решение от падащото меню!</t>
  </si>
  <si>
    <t xml:space="preserve"> - </t>
  </si>
  <si>
    <t xml:space="preserve"> -</t>
  </si>
  <si>
    <t>Забележка</t>
  </si>
  <si>
    <t>1. Създаване на онлайн магазин</t>
  </si>
  <si>
    <t>2. Регистрация на търговска марка в България и/или в Европейския съюз за създадения онлайн магазин</t>
  </si>
  <si>
    <t>3. Създаване на корпоративен уебсайт</t>
  </si>
  <si>
    <t>4. Регистрация на търговска марка в България и/или в Европейския съюз за създадения корпоративен уебсайт</t>
  </si>
  <si>
    <t>6. Въвеждане на Система за управление на ресурсите (ERP система)</t>
  </si>
  <si>
    <t>7. Въвеждане на Система за управление на взаимоотношенията с клиенти (CRM система)</t>
  </si>
  <si>
    <t>8. Въвеждане на модул / система за управление на веригата за доставки на суровини/материали/компоненти/продукти за производствения процес</t>
  </si>
  <si>
    <t xml:space="preserve">9. Въвеждане на модул / система за управление на складовото стопанство (WMS) </t>
  </si>
  <si>
    <t>10. Въвеждане на система/модул за управление на производството</t>
  </si>
  <si>
    <t>11. Въвеждане на модул / система за управление на продажбите на дребно (Point-of-Sale система)</t>
  </si>
  <si>
    <t>12. Въвеждане на система за бизнес анализи (Business Intelligence система)</t>
  </si>
  <si>
    <t>13.  Въвеждане на система/платформа за вътрешнофирмени обучения на служители от разстояние в електронна среда</t>
  </si>
  <si>
    <t>14. Въвеждане и сертификация на Система за управление на сигурността на информацията съгласно изискванията на международния стандарт БДС ISO/IEC 27001</t>
  </si>
  <si>
    <t>15. Изграждане на система за защита на информацията в локална мрежа</t>
  </si>
  <si>
    <t>16. Изграждане на система за архивиране на информация</t>
  </si>
  <si>
    <t>17. Изграждане на система за управление на съхранението и споделянето на информация</t>
  </si>
  <si>
    <t xml:space="preserve">Общо заявено безвъзмездно финансиране в лв.:
</t>
  </si>
  <si>
    <t>(не по-малко от 3 000лв. и не повече от 20 000лв.)</t>
  </si>
  <si>
    <t>Пределна (максимална) цена, определена от СНД след проведено пазарно проучване
(лв. без ДДС)</t>
  </si>
  <si>
    <r>
      <t xml:space="preserve">5. Маркетинг в социални медии (social media marketing), включително управление на PPC (pay-per-click) реклама - </t>
    </r>
    <r>
      <rPr>
        <sz val="11"/>
        <color rgb="FFFF0000"/>
        <rFont val="Calibri"/>
        <family val="2"/>
        <charset val="204"/>
        <scheme val="minor"/>
      </rPr>
      <t xml:space="preserve">1 300 лв. </t>
    </r>
    <r>
      <rPr>
        <sz val="12"/>
        <color rgb="FFFF0000"/>
        <rFont val="Calibri"/>
        <family val="2"/>
        <charset val="204"/>
        <scheme val="minor"/>
      </rPr>
      <t>на месец</t>
    </r>
  </si>
  <si>
    <t>Заявена от кандидата цена за ИКТ услуга/решение
(лв. без ДДС)</t>
  </si>
  <si>
    <t>Крайна цена за ИКТ услуга/решение
(лв. без ДДС)</t>
  </si>
  <si>
    <t>Избор на ИКТ услуга/решение</t>
  </si>
  <si>
    <r>
      <t xml:space="preserve">5. Маркетинг в социални медии (social media marketing), включително управление на PPC (pay-per-click) реклама - </t>
    </r>
    <r>
      <rPr>
        <b/>
        <sz val="11"/>
        <color rgb="FFFF0000"/>
        <rFont val="Calibri"/>
        <family val="2"/>
        <charset val="204"/>
        <scheme val="minor"/>
      </rPr>
      <t xml:space="preserve">1 300 лв. </t>
    </r>
    <r>
      <rPr>
        <b/>
        <sz val="12"/>
        <color rgb="FFFF0000"/>
        <rFont val="Calibri"/>
        <family val="2"/>
        <charset val="204"/>
        <scheme val="minor"/>
      </rPr>
      <t>на месец</t>
    </r>
  </si>
  <si>
    <t>Мерна единица
(бр.)</t>
  </si>
  <si>
    <t>Количество</t>
  </si>
  <si>
    <t>Указание за попълване на работен лист "Дейности" от настоящото Приложение 13 „Заявени услуги и решения съгласно Списъка на допустимите услуги и решения в областта на ИКТ“ 
по процедура BG-RRP-3.005 „Решения в областта на информационните и комуникационни технологии и киберсигурността в малките и средните предприятия”</t>
  </si>
  <si>
    <r>
      <rPr>
        <b/>
        <u/>
        <sz val="11"/>
        <color rgb="FFC00000"/>
        <rFont val="Calibri"/>
        <family val="2"/>
        <charset val="204"/>
        <scheme val="minor"/>
      </rPr>
      <t>СТЪПКА 1</t>
    </r>
    <r>
      <rPr>
        <b/>
        <sz val="11"/>
        <color rgb="FFC00000"/>
        <rFont val="Calibri"/>
        <family val="2"/>
        <charset val="204"/>
        <scheme val="minor"/>
      </rPr>
      <t>: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b/>
        <u/>
        <sz val="11"/>
        <color rgb="FF002060"/>
        <rFont val="Calibri"/>
        <family val="2"/>
        <charset val="204"/>
        <scheme val="minor"/>
      </rPr>
      <t>В колона 2</t>
    </r>
    <r>
      <rPr>
        <b/>
        <sz val="11"/>
        <color theme="1"/>
        <rFont val="Calibri"/>
        <family val="2"/>
        <charset val="204"/>
        <scheme val="minor"/>
      </rPr>
      <t xml:space="preserve"> "Избор на ИКТ услуга/решение" </t>
    </r>
    <r>
      <rPr>
        <b/>
        <u/>
        <sz val="11"/>
        <color rgb="FF002060"/>
        <rFont val="Calibri"/>
        <family val="2"/>
        <charset val="204"/>
        <scheme val="minor"/>
      </rPr>
      <t>изберете (щракнете в) квадратчето срещу желаната услуга/решение</t>
    </r>
    <r>
      <rPr>
        <b/>
        <sz val="11"/>
        <color theme="1"/>
        <rFont val="Calibri"/>
        <family val="2"/>
        <charset val="204"/>
        <scheme val="minor"/>
      </rPr>
      <t>, посочена/о в колона 1. 
След избор на съответната услуга/решение от квадратчето в колона 2, колона 3 "Количество" и колона 4 "Мерна единица" се попълват автоматично, а в колона 5 се визуализира пределната (максимална) цена в лв. без ДДС, определна от СНД в резултат на проведено предварително пазарно проучване. В колони 3, 4 и 5 не следва да попълвате нищо.</t>
    </r>
  </si>
  <si>
    <r>
      <rPr>
        <b/>
        <u/>
        <sz val="11"/>
        <color rgb="FFC00000"/>
        <rFont val="Calibri"/>
        <family val="2"/>
        <charset val="204"/>
        <scheme val="minor"/>
      </rPr>
      <t>СТЪПКА 2:</t>
    </r>
    <r>
      <rPr>
        <b/>
        <sz val="11"/>
        <color theme="1"/>
        <rFont val="Calibri"/>
        <family val="2"/>
        <charset val="204"/>
        <scheme val="minor"/>
      </rPr>
      <t xml:space="preserve"> </t>
    </r>
    <r>
      <rPr>
        <b/>
        <u/>
        <sz val="11"/>
        <color rgb="FF002060"/>
        <rFont val="Calibri"/>
        <family val="2"/>
        <charset val="204"/>
        <scheme val="minor"/>
      </rPr>
      <t>В колона 6</t>
    </r>
    <r>
      <rPr>
        <b/>
        <sz val="11"/>
        <color theme="1"/>
        <rFont val="Calibri"/>
        <family val="2"/>
        <charset val="204"/>
        <scheme val="minor"/>
      </rPr>
      <t xml:space="preserve">  "Заявена от кандидата цена за ИКТ услуга/решение (лв. без ДДС)" </t>
    </r>
    <r>
      <rPr>
        <b/>
        <u/>
        <sz val="11"/>
        <color rgb="FF002060"/>
        <rFont val="Calibri"/>
        <family val="2"/>
        <charset val="204"/>
        <scheme val="minor"/>
      </rPr>
      <t>срещу всяка от избраните услуги/решения попълнете цена за услугата/решението</t>
    </r>
    <r>
      <rPr>
        <b/>
        <sz val="11"/>
        <color theme="1"/>
        <rFont val="Calibri"/>
        <family val="2"/>
        <charset val="204"/>
        <scheme val="minor"/>
      </rPr>
      <t>. 
В случай че в колона 2 е избрана услуга/решение за „Маркетинг в социални медии (social media marketing), включително управление на PPC (pay-per-click) реклама”, то при залагането на разходите за тази дейност в колона 6, кандидатите следва да се съобразят задължително с указанието в поле "Важно" и примера към него, посочени в т. 14.2 от Условията за кандидаттсване (стр.22)!</t>
    </r>
  </si>
  <si>
    <t>ВАЖНО: Общата стойност на всички избрани услуги/решения се сумира автоматично в ред/клетка „Общо заявено безвъзмездно финансиране в лв.” в края на работния лист. Общата стойност на всички избрани услуги/решения не трябва да надвишава максимално допустимия размер на безвъзмездното финансиране (20 000 лв.) и не трябва да бъде по-ниска от минималния допустим размер на безвъзмездното финансиране (3 000 лв.). 
След като приключите с попълването на таблицата, следва да пренесете сумата от клетка „Общо заявено безвъзмездно финансиране в лв.” от настоящото Приложение 13  в  бюджетен ред 1.1 „Обща стойност на разходите съгласно Приложение 13 „Заявени услуги и решения съгласно Списъка на допустимите услуги и решения в областта на ИКТ” от раздел 5 „Бюджет” на Формуляра за канддитатстване в ИСМ (ИСУН 2020, раздел „НПВУ”).</t>
  </si>
  <si>
    <r>
      <rPr>
        <b/>
        <u/>
        <sz val="11"/>
        <color theme="1"/>
        <rFont val="Calibri"/>
        <family val="2"/>
        <charset val="204"/>
        <scheme val="minor"/>
      </rPr>
      <t>ВАЖНО</t>
    </r>
    <r>
      <rPr>
        <b/>
        <sz val="11"/>
        <color theme="1"/>
        <rFont val="Calibri"/>
        <family val="2"/>
        <charset val="204"/>
        <scheme val="minor"/>
      </rPr>
      <t xml:space="preserve">: </t>
    </r>
    <r>
      <rPr>
        <b/>
        <sz val="11"/>
        <color rgb="FFC00000"/>
        <rFont val="Calibri"/>
        <family val="2"/>
        <charset val="204"/>
        <scheme val="minor"/>
      </rPr>
      <t xml:space="preserve">ЦЕНАТА, ПОСОЧЕНА В КОЛОНА 6, ТРЯБВА ДА БЪДЕ </t>
    </r>
    <r>
      <rPr>
        <b/>
        <u/>
        <sz val="11"/>
        <color rgb="FFC00000"/>
        <rFont val="Calibri"/>
        <family val="2"/>
        <charset val="204"/>
        <scheme val="minor"/>
      </rPr>
      <t>ЦЯЛО, ПОЛОЖИТЕЛНО ЧИСЛО</t>
    </r>
    <r>
      <rPr>
        <b/>
        <sz val="11"/>
        <color rgb="FFC00000"/>
        <rFont val="Calibri"/>
        <family val="2"/>
        <charset val="204"/>
        <scheme val="minor"/>
      </rPr>
      <t>!</t>
    </r>
    <r>
      <rPr>
        <b/>
        <sz val="11"/>
        <color theme="1"/>
        <rFont val="Calibri"/>
        <family val="2"/>
        <charset val="204"/>
        <scheme val="minor"/>
      </rPr>
      <t xml:space="preserve">
                  </t>
    </r>
    <r>
      <rPr>
        <b/>
        <sz val="11"/>
        <color rgb="FFC00000"/>
        <rFont val="Calibri"/>
        <family val="2"/>
        <charset val="204"/>
        <scheme val="minor"/>
      </rPr>
      <t xml:space="preserve">ЦЕНАТА, ПОСОЧЕНА В  КОЛОНА 6, </t>
    </r>
    <r>
      <rPr>
        <b/>
        <u/>
        <sz val="11"/>
        <color rgb="FFC00000"/>
        <rFont val="Calibri"/>
        <family val="2"/>
        <charset val="204"/>
        <scheme val="minor"/>
      </rPr>
      <t xml:space="preserve">НЕ ТРЯБВА ДА НАДВИШАВА </t>
    </r>
    <r>
      <rPr>
        <b/>
        <sz val="11"/>
        <color rgb="FFC00000"/>
        <rFont val="Calibri"/>
        <family val="2"/>
        <charset val="204"/>
        <scheme val="minor"/>
      </rPr>
      <t xml:space="preserve">ПРЕДЕЛНАТАТА (МАКСИМАЛНА) ЦЕНА, ПОСОЧЕНА В КОЛОНА 5.
</t>
    </r>
    <r>
      <rPr>
        <b/>
        <sz val="11"/>
        <color theme="1"/>
        <rFont val="Calibri"/>
        <family val="2"/>
        <charset val="204"/>
        <scheme val="minor"/>
      </rPr>
      <t>Ако</t>
    </r>
    <r>
      <rPr>
        <b/>
        <sz val="11"/>
        <rFont val="Calibri"/>
        <family val="2"/>
        <charset val="204"/>
        <scheme val="minor"/>
      </rPr>
      <t xml:space="preserve"> цената в колона 6 е коректно зададена (т.е. цяло, положително число, което не надвишава стойността в колона 5), тя се пренася автоматично в колона 7, в която не трябва да попълвате нищо. В колона 8 "Забележка" също не следва да попълвате нищо - в нея се визуализират автоматично само указания или предупреждения за избягване на грешки при попълването на таблицата, предоставени от СНД на ПИТ за улеснение на кандидатите.
</t>
    </r>
    <r>
      <rPr>
        <b/>
        <sz val="11"/>
        <color rgb="FFC00000"/>
        <rFont val="Calibri"/>
        <family val="2"/>
        <charset val="204"/>
        <scheme val="minor"/>
      </rPr>
      <t>При попълването на данните следва да спазите задължително поредността на въвеждането им (стъпки 1 и 2, по-горе).
При попълването на таблицата е забранено използването на функциите "Cut", "Copy" и "Paste".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</si>
</sst>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#,##0\ &quot;лв.&quot;;[Red]\-#,##0\ &quot;лв.&quot;"/>
    <numFmt numFmtId="44" formatCode="_-* #,##0.00\ &quot;лв.&quot;_-;\-* #,##0.00\ &quot;лв.&quot;_-;_-* &quot;-&quot;??\ &quot;лв.&quot;_-;_-@_-"/>
    <numFmt numFmtId="164" formatCode="_-* #,##0.00\ _л_в_._-;\-* #,##0.00\ _л_в_._-;_-* &quot;-&quot;??\ _л_в_._-;_-@_-"/>
    <numFmt numFmtId="165" formatCode="_-* #,##0.00\ [$лв.-402]_-;\-* #,##0.00\ [$лв.-402]_-;_-* &quot;-&quot;??\ [$лв.-402]_-;_-@_-"/>
    <numFmt numFmtId="166" formatCode="_-* #,##0\ [$лв.-402]_-;\-* #,##0\ [$лв.-402]_-;_-* &quot;-&quot;??\ [$лв.-402]_-;_-@_-"/>
    <numFmt numFmtId="167" formatCode="_-* #,##0\ &quot;лв.&quot;_-;\-* #,##0\ &quot;лв.&quot;_-;_-* &quot;-&quot;??\ &quot;лв.&quot;_-;_-@_-"/>
    <numFmt numFmtId="168" formatCode="#,##0\ &quot;лв.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u/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u/>
      <sz val="11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6" borderId="7" applyNumberFormat="0" applyAlignment="0" applyProtection="0"/>
  </cellStyleXfs>
  <cellXfs count="73">
    <xf numFmtId="0" fontId="0" fillId="0" borderId="0" xfId="0"/>
    <xf numFmtId="0" fontId="6" fillId="0" borderId="0" xfId="0" applyFont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wrapText="1"/>
    </xf>
    <xf numFmtId="0" fontId="4" fillId="8" borderId="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top" wrapText="1"/>
    </xf>
    <xf numFmtId="0" fontId="0" fillId="9" borderId="1" xfId="0" applyFill="1" applyBorder="1"/>
    <xf numFmtId="0" fontId="0" fillId="0" borderId="23" xfId="0" applyBorder="1"/>
    <xf numFmtId="0" fontId="12" fillId="6" borderId="24" xfId="3" applyBorder="1" applyAlignment="1">
      <alignment horizontal="center" vertical="center"/>
    </xf>
    <xf numFmtId="0" fontId="12" fillId="6" borderId="25" xfId="3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12" fillId="6" borderId="27" xfId="3" applyBorder="1"/>
    <xf numFmtId="0" fontId="0" fillId="4" borderId="1" xfId="0" applyFill="1" applyBorder="1"/>
    <xf numFmtId="0" fontId="0" fillId="0" borderId="0" xfId="0" applyProtection="1">
      <protection locked="0"/>
    </xf>
    <xf numFmtId="6" fontId="0" fillId="0" borderId="0" xfId="0" applyNumberFormat="1" applyProtection="1"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1" fillId="2" borderId="12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vertical="top" wrapText="1"/>
      <protection locked="0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10" fillId="4" borderId="13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4" borderId="14" xfId="0" applyFont="1" applyFill="1" applyBorder="1" applyAlignment="1" applyProtection="1">
      <alignment horizontal="center" vertical="center" wrapText="1"/>
    </xf>
    <xf numFmtId="0" fontId="10" fillId="4" borderId="26" xfId="0" applyFont="1" applyFill="1" applyBorder="1" applyAlignment="1" applyProtection="1">
      <alignment horizontal="center" vertical="center" wrapText="1"/>
    </xf>
    <xf numFmtId="0" fontId="10" fillId="4" borderId="16" xfId="0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left" vertical="center" wrapText="1"/>
    </xf>
    <xf numFmtId="0" fontId="3" fillId="8" borderId="5" xfId="0" applyFont="1" applyFill="1" applyBorder="1" applyAlignment="1" applyProtection="1">
      <alignment horizontal="left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165" fontId="0" fillId="2" borderId="6" xfId="0" applyNumberFormat="1" applyFill="1" applyBorder="1" applyAlignment="1" applyProtection="1">
      <alignment horizontal="center" vertical="center"/>
      <protection hidden="1"/>
    </xf>
    <xf numFmtId="0" fontId="18" fillId="11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0" fontId="3" fillId="12" borderId="5" xfId="0" applyFont="1" applyFill="1" applyBorder="1" applyAlignment="1" applyProtection="1">
      <alignment horizontal="left" vertical="center" wrapText="1"/>
    </xf>
    <xf numFmtId="0" fontId="1" fillId="12" borderId="5" xfId="0" applyFont="1" applyFill="1" applyBorder="1" applyAlignment="1" applyProtection="1">
      <alignment horizontal="left" vertical="center" wrapText="1"/>
    </xf>
    <xf numFmtId="0" fontId="23" fillId="10" borderId="5" xfId="0" applyFont="1" applyFill="1" applyBorder="1" applyAlignment="1" applyProtection="1">
      <alignment horizontal="center" vertical="center" wrapText="1"/>
    </xf>
    <xf numFmtId="0" fontId="23" fillId="10" borderId="1" xfId="0" applyFont="1" applyFill="1" applyBorder="1" applyAlignment="1" applyProtection="1">
      <alignment horizontal="center" vertical="center" wrapText="1"/>
    </xf>
    <xf numFmtId="0" fontId="23" fillId="10" borderId="6" xfId="0" applyFont="1" applyFill="1" applyBorder="1" applyAlignment="1" applyProtection="1">
      <alignment horizontal="center" vertical="center" wrapText="1"/>
    </xf>
    <xf numFmtId="166" fontId="0" fillId="4" borderId="2" xfId="0" applyNumberFormat="1" applyFill="1" applyBorder="1" applyAlignment="1">
      <alignment horizontal="center" vertical="center"/>
    </xf>
    <xf numFmtId="166" fontId="0" fillId="4" borderId="1" xfId="0" applyNumberFormat="1" applyFill="1" applyBorder="1" applyAlignment="1">
      <alignment horizontal="center" vertical="center"/>
    </xf>
    <xf numFmtId="166" fontId="0" fillId="7" borderId="2" xfId="0" applyNumberFormat="1" applyFill="1" applyBorder="1" applyAlignment="1">
      <alignment horizontal="center" vertical="center"/>
    </xf>
    <xf numFmtId="166" fontId="0" fillId="7" borderId="1" xfId="0" applyNumberFormat="1" applyFill="1" applyBorder="1" applyAlignment="1">
      <alignment horizontal="center" vertical="center"/>
    </xf>
    <xf numFmtId="166" fontId="0" fillId="8" borderId="1" xfId="0" applyNumberFormat="1" applyFill="1" applyBorder="1" applyAlignment="1">
      <alignment horizontal="center" vertical="center"/>
    </xf>
    <xf numFmtId="167" fontId="10" fillId="4" borderId="1" xfId="2" applyNumberFormat="1" applyFont="1" applyFill="1" applyBorder="1" applyAlignment="1" applyProtection="1">
      <alignment vertical="center" wrapText="1"/>
      <protection hidden="1"/>
    </xf>
    <xf numFmtId="166" fontId="0" fillId="4" borderId="1" xfId="0" applyNumberFormat="1" applyFill="1" applyBorder="1" applyAlignment="1" applyProtection="1">
      <alignment horizontal="center" vertical="center"/>
      <protection hidden="1"/>
    </xf>
    <xf numFmtId="168" fontId="0" fillId="2" borderId="1" xfId="2" applyNumberFormat="1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left" vertical="top" wrapText="1"/>
    </xf>
    <xf numFmtId="0" fontId="10" fillId="2" borderId="1" xfId="0" applyFont="1" applyFill="1" applyBorder="1" applyAlignment="1" applyProtection="1">
      <alignment horizontal="left" vertical="top" wrapText="1"/>
    </xf>
    <xf numFmtId="164" fontId="10" fillId="4" borderId="19" xfId="2" applyFont="1" applyFill="1" applyBorder="1" applyAlignment="1" applyProtection="1">
      <alignment horizontal="right" vertical="top"/>
    </xf>
    <xf numFmtId="164" fontId="10" fillId="4" borderId="20" xfId="2" applyFont="1" applyFill="1" applyBorder="1" applyAlignment="1" applyProtection="1">
      <alignment horizontal="right" vertical="top"/>
    </xf>
    <xf numFmtId="164" fontId="10" fillId="4" borderId="15" xfId="2" applyFont="1" applyFill="1" applyBorder="1" applyAlignment="1" applyProtection="1">
      <alignment horizontal="right" vertical="top"/>
    </xf>
    <xf numFmtId="44" fontId="7" fillId="4" borderId="21" xfId="1" applyFont="1" applyFill="1" applyBorder="1" applyAlignment="1" applyProtection="1">
      <alignment horizontal="center" vertical="center"/>
      <protection hidden="1"/>
    </xf>
    <xf numFmtId="44" fontId="7" fillId="4" borderId="22" xfId="1" applyFont="1" applyFill="1" applyBorder="1" applyAlignment="1" applyProtection="1">
      <alignment horizontal="center" vertical="center"/>
      <protection hidden="1"/>
    </xf>
    <xf numFmtId="165" fontId="0" fillId="2" borderId="21" xfId="0" applyNumberFormat="1" applyFill="1" applyBorder="1" applyAlignment="1" applyProtection="1">
      <alignment horizontal="center" vertical="center" wrapText="1"/>
      <protection hidden="1"/>
    </xf>
    <xf numFmtId="165" fontId="0" fillId="2" borderId="22" xfId="0" applyNumberFormat="1" applyFill="1" applyBorder="1" applyAlignment="1" applyProtection="1">
      <alignment horizontal="center" vertical="center" wrapText="1"/>
      <protection hidden="1"/>
    </xf>
    <xf numFmtId="0" fontId="11" fillId="5" borderId="11" xfId="0" applyFont="1" applyFill="1" applyBorder="1" applyAlignment="1" applyProtection="1">
      <alignment horizontal="left" vertical="center"/>
    </xf>
    <xf numFmtId="0" fontId="11" fillId="5" borderId="9" xfId="0" applyFont="1" applyFill="1" applyBorder="1" applyAlignment="1" applyProtection="1">
      <alignment horizontal="left" vertical="center"/>
    </xf>
    <xf numFmtId="0" fontId="7" fillId="3" borderId="8" xfId="0" applyFont="1" applyFill="1" applyBorder="1" applyAlignment="1" applyProtection="1">
      <alignment horizontal="left" vertical="center"/>
    </xf>
    <xf numFmtId="0" fontId="7" fillId="3" borderId="9" xfId="0" applyFont="1" applyFill="1" applyBorder="1" applyAlignment="1" applyProtection="1">
      <alignment horizontal="left" vertical="center"/>
    </xf>
    <xf numFmtId="0" fontId="7" fillId="3" borderId="10" xfId="0" applyFont="1" applyFill="1" applyBorder="1" applyAlignment="1" applyProtection="1">
      <alignment horizontal="left" vertical="center"/>
    </xf>
    <xf numFmtId="164" fontId="7" fillId="4" borderId="4" xfId="2" applyFont="1" applyFill="1" applyBorder="1" applyAlignment="1" applyProtection="1">
      <alignment horizontal="right" vertical="top" wrapText="1"/>
    </xf>
    <xf numFmtId="164" fontId="7" fillId="4" borderId="17" xfId="2" applyFont="1" applyFill="1" applyBorder="1" applyAlignment="1" applyProtection="1">
      <alignment horizontal="right" vertical="top" wrapText="1"/>
    </xf>
    <xf numFmtId="164" fontId="7" fillId="4" borderId="18" xfId="2" applyFont="1" applyFill="1" applyBorder="1" applyAlignment="1" applyProtection="1">
      <alignment horizontal="right" vertical="top" wrapText="1"/>
    </xf>
  </cellXfs>
  <cellStyles count="4">
    <cellStyle name="Calculation" xfId="3" builtinId="22"/>
    <cellStyle name="Comma" xfId="2" builtinId="3"/>
    <cellStyle name="Currency" xfId="1" builtinId="4"/>
    <cellStyle name="Normal" xfId="0" builtinId="0"/>
  </cellStyles>
  <dxfs count="23">
    <dxf>
      <fill>
        <patternFill>
          <bgColor theme="4" tint="0.79998168889431442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служебен!F5" lockText="1" noThreeD="1"/>
</file>

<file path=xl/ctrlProps/ctrlProp10.xml><?xml version="1.0" encoding="utf-8"?>
<formControlPr xmlns="http://schemas.microsoft.com/office/spreadsheetml/2009/9/main" objectType="CheckBox" fmlaLink="служебен!$F$15" lockText="1" noThreeD="1"/>
</file>

<file path=xl/ctrlProps/ctrlProp11.xml><?xml version="1.0" encoding="utf-8"?>
<formControlPr xmlns="http://schemas.microsoft.com/office/spreadsheetml/2009/9/main" objectType="CheckBox" fmlaLink="служебен!$F$14" lockText="1" noThreeD="1"/>
</file>

<file path=xl/ctrlProps/ctrlProp12.xml><?xml version="1.0" encoding="utf-8"?>
<formControlPr xmlns="http://schemas.microsoft.com/office/spreadsheetml/2009/9/main" objectType="CheckBox" fmlaLink="служебен!$F$13" lockText="1" noThreeD="1"/>
</file>

<file path=xl/ctrlProps/ctrlProp13.xml><?xml version="1.0" encoding="utf-8"?>
<formControlPr xmlns="http://schemas.microsoft.com/office/spreadsheetml/2009/9/main" objectType="CheckBox" fmlaLink="служебен!$F$12" lockText="1" noThreeD="1"/>
</file>

<file path=xl/ctrlProps/ctrlProp14.xml><?xml version="1.0" encoding="utf-8"?>
<formControlPr xmlns="http://schemas.microsoft.com/office/spreadsheetml/2009/9/main" objectType="CheckBox" fmlaLink="служебен!$F$24" lockText="1" noThreeD="1"/>
</file>

<file path=xl/ctrlProps/ctrlProp15.xml><?xml version="1.0" encoding="utf-8"?>
<formControlPr xmlns="http://schemas.microsoft.com/office/spreadsheetml/2009/9/main" objectType="CheckBox" fmlaLink="служебен!$F$19" lockText="1" noThreeD="1"/>
</file>

<file path=xl/ctrlProps/ctrlProp16.xml><?xml version="1.0" encoding="utf-8"?>
<formControlPr xmlns="http://schemas.microsoft.com/office/spreadsheetml/2009/9/main" objectType="CheckBox" fmlaLink="служебен!$F$19" lockText="1" noThreeD="1"/>
</file>

<file path=xl/ctrlProps/ctrlProp17.xml><?xml version="1.0" encoding="utf-8"?>
<formControlPr xmlns="http://schemas.microsoft.com/office/spreadsheetml/2009/9/main" objectType="CheckBox" fmlaLink="служебен!$F$19" lockText="1" noThreeD="1"/>
</file>

<file path=xl/ctrlProps/ctrlProp18.xml><?xml version="1.0" encoding="utf-8"?>
<formControlPr xmlns="http://schemas.microsoft.com/office/spreadsheetml/2009/9/main" objectType="CheckBox" fmlaLink="служебен!$F$25" lockText="1" noThreeD="1"/>
</file>

<file path=xl/ctrlProps/ctrlProp19.xml><?xml version="1.0" encoding="utf-8"?>
<formControlPr xmlns="http://schemas.microsoft.com/office/spreadsheetml/2009/9/main" objectType="CheckBox" fmlaLink="служебен!$F$26" lockText="1" noThreeD="1"/>
</file>

<file path=xl/ctrlProps/ctrlProp2.xml><?xml version="1.0" encoding="utf-8"?>
<formControlPr xmlns="http://schemas.microsoft.com/office/spreadsheetml/2009/9/main" objectType="CheckBox" fmlaLink="служебен!$F$3" lockText="1" noThreeD="1"/>
</file>

<file path=xl/ctrlProps/ctrlProp20.xml><?xml version="1.0" encoding="utf-8"?>
<formControlPr xmlns="http://schemas.microsoft.com/office/spreadsheetml/2009/9/main" objectType="CheckBox" fmlaLink="служебен!$F$27" lockText="1" noThreeD="1"/>
</file>

<file path=xl/ctrlProps/ctrlProp21.xml><?xml version="1.0" encoding="utf-8"?>
<formControlPr xmlns="http://schemas.microsoft.com/office/spreadsheetml/2009/9/main" objectType="CheckBox" fmlaLink="служебен!$F$17" lockText="1" noThreeD="1"/>
</file>

<file path=xl/ctrlProps/ctrlProp3.xml><?xml version="1.0" encoding="utf-8"?>
<formControlPr xmlns="http://schemas.microsoft.com/office/spreadsheetml/2009/9/main" objectType="CheckBox" fmlaLink="служебен!F4" lockText="1" noThreeD="1"/>
</file>

<file path=xl/ctrlProps/ctrlProp4.xml><?xml version="1.0" encoding="utf-8"?>
<formControlPr xmlns="http://schemas.microsoft.com/office/spreadsheetml/2009/9/main" objectType="CheckBox" fmlaLink="служебен!F5" lockText="1" noThreeD="1"/>
</file>

<file path=xl/ctrlProps/ctrlProp5.xml><?xml version="1.0" encoding="utf-8"?>
<formControlPr xmlns="http://schemas.microsoft.com/office/spreadsheetml/2009/9/main" objectType="CheckBox" fmlaLink="служебен!F6" lockText="1" noThreeD="1"/>
</file>

<file path=xl/ctrlProps/ctrlProp6.xml><?xml version="1.0" encoding="utf-8"?>
<formControlPr xmlns="http://schemas.microsoft.com/office/spreadsheetml/2009/9/main" objectType="CheckBox" fmlaLink="служебен!F7" lockText="1" noThreeD="1"/>
</file>

<file path=xl/ctrlProps/ctrlProp7.xml><?xml version="1.0" encoding="utf-8"?>
<formControlPr xmlns="http://schemas.microsoft.com/office/spreadsheetml/2009/9/main" objectType="CheckBox" fmlaLink="служебен!$F$16" lockText="1" noThreeD="1"/>
</file>

<file path=xl/ctrlProps/ctrlProp8.xml><?xml version="1.0" encoding="utf-8"?>
<formControlPr xmlns="http://schemas.microsoft.com/office/spreadsheetml/2009/9/main" objectType="CheckBox" fmlaLink="служебен!$F$18" lockText="1" noThreeD="1"/>
</file>

<file path=xl/ctrlProps/ctrlProp9.xml><?xml version="1.0" encoding="utf-8"?>
<formControlPr xmlns="http://schemas.microsoft.com/office/spreadsheetml/2009/9/main" objectType="CheckBox" fmlaLink="служебен!$F$1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7</xdr:row>
          <xdr:rowOff>57150</xdr:rowOff>
        </xdr:from>
        <xdr:to>
          <xdr:col>2</xdr:col>
          <xdr:colOff>523875</xdr:colOff>
          <xdr:row>7</xdr:row>
          <xdr:rowOff>304800</xdr:rowOff>
        </xdr:to>
        <xdr:sp macro="" textlink="">
          <xdr:nvSpPr>
            <xdr:cNvPr id="1039" name="Check Box 15" descr=" 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5</xdr:row>
          <xdr:rowOff>209550</xdr:rowOff>
        </xdr:from>
        <xdr:to>
          <xdr:col>2</xdr:col>
          <xdr:colOff>523875</xdr:colOff>
          <xdr:row>5</xdr:row>
          <xdr:rowOff>457200</xdr:rowOff>
        </xdr:to>
        <xdr:sp macro="" textlink="">
          <xdr:nvSpPr>
            <xdr:cNvPr id="1040" name="Check Box 16" descr=" 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6</xdr:row>
          <xdr:rowOff>57150</xdr:rowOff>
        </xdr:from>
        <xdr:to>
          <xdr:col>2</xdr:col>
          <xdr:colOff>523875</xdr:colOff>
          <xdr:row>6</xdr:row>
          <xdr:rowOff>304800</xdr:rowOff>
        </xdr:to>
        <xdr:sp macro="" textlink="">
          <xdr:nvSpPr>
            <xdr:cNvPr id="1042" name="Check Box 18" descr=" 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8</xdr:row>
          <xdr:rowOff>57150</xdr:rowOff>
        </xdr:from>
        <xdr:to>
          <xdr:col>2</xdr:col>
          <xdr:colOff>523875</xdr:colOff>
          <xdr:row>8</xdr:row>
          <xdr:rowOff>304800</xdr:rowOff>
        </xdr:to>
        <xdr:sp macro="" textlink="">
          <xdr:nvSpPr>
            <xdr:cNvPr id="1043" name="Check Box 19" descr=" 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8</xdr:row>
          <xdr:rowOff>57150</xdr:rowOff>
        </xdr:from>
        <xdr:to>
          <xdr:col>2</xdr:col>
          <xdr:colOff>523875</xdr:colOff>
          <xdr:row>8</xdr:row>
          <xdr:rowOff>304800</xdr:rowOff>
        </xdr:to>
        <xdr:sp macro="" textlink="">
          <xdr:nvSpPr>
            <xdr:cNvPr id="1044" name="Check Box 20" descr=" 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9</xdr:row>
          <xdr:rowOff>57150</xdr:rowOff>
        </xdr:from>
        <xdr:to>
          <xdr:col>2</xdr:col>
          <xdr:colOff>523875</xdr:colOff>
          <xdr:row>9</xdr:row>
          <xdr:rowOff>304800</xdr:rowOff>
        </xdr:to>
        <xdr:sp macro="" textlink="">
          <xdr:nvSpPr>
            <xdr:cNvPr id="1045" name="Check Box 21" descr=" 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15</xdr:row>
          <xdr:rowOff>57150</xdr:rowOff>
        </xdr:from>
        <xdr:to>
          <xdr:col>2</xdr:col>
          <xdr:colOff>552450</xdr:colOff>
          <xdr:row>15</xdr:row>
          <xdr:rowOff>304800</xdr:rowOff>
        </xdr:to>
        <xdr:sp macro="" textlink="">
          <xdr:nvSpPr>
            <xdr:cNvPr id="1078" name="Check Box 54" descr=" 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17</xdr:row>
          <xdr:rowOff>66675</xdr:rowOff>
        </xdr:from>
        <xdr:to>
          <xdr:col>2</xdr:col>
          <xdr:colOff>542925</xdr:colOff>
          <xdr:row>17</xdr:row>
          <xdr:rowOff>314325</xdr:rowOff>
        </xdr:to>
        <xdr:sp macro="" textlink="">
          <xdr:nvSpPr>
            <xdr:cNvPr id="1090" name="Check Box 66" descr=" 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18</xdr:row>
          <xdr:rowOff>66675</xdr:rowOff>
        </xdr:from>
        <xdr:to>
          <xdr:col>2</xdr:col>
          <xdr:colOff>542925</xdr:colOff>
          <xdr:row>18</xdr:row>
          <xdr:rowOff>314325</xdr:rowOff>
        </xdr:to>
        <xdr:sp macro="" textlink="">
          <xdr:nvSpPr>
            <xdr:cNvPr id="1091" name="Check Box 67" descr=" 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14</xdr:row>
          <xdr:rowOff>66675</xdr:rowOff>
        </xdr:from>
        <xdr:to>
          <xdr:col>2</xdr:col>
          <xdr:colOff>542925</xdr:colOff>
          <xdr:row>14</xdr:row>
          <xdr:rowOff>314325</xdr:rowOff>
        </xdr:to>
        <xdr:sp macro="" textlink="">
          <xdr:nvSpPr>
            <xdr:cNvPr id="1094" name="Check Box 70" descr=" 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13</xdr:row>
          <xdr:rowOff>66675</xdr:rowOff>
        </xdr:from>
        <xdr:to>
          <xdr:col>2</xdr:col>
          <xdr:colOff>542925</xdr:colOff>
          <xdr:row>13</xdr:row>
          <xdr:rowOff>314325</xdr:rowOff>
        </xdr:to>
        <xdr:sp macro="" textlink="">
          <xdr:nvSpPr>
            <xdr:cNvPr id="1095" name="Check Box 71" descr=" 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12</xdr:row>
          <xdr:rowOff>66675</xdr:rowOff>
        </xdr:from>
        <xdr:to>
          <xdr:col>2</xdr:col>
          <xdr:colOff>542925</xdr:colOff>
          <xdr:row>12</xdr:row>
          <xdr:rowOff>314325</xdr:rowOff>
        </xdr:to>
        <xdr:sp macro="" textlink="">
          <xdr:nvSpPr>
            <xdr:cNvPr id="1096" name="Check Box 72" descr=" 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11</xdr:row>
          <xdr:rowOff>66675</xdr:rowOff>
        </xdr:from>
        <xdr:to>
          <xdr:col>2</xdr:col>
          <xdr:colOff>542925</xdr:colOff>
          <xdr:row>11</xdr:row>
          <xdr:rowOff>314325</xdr:rowOff>
        </xdr:to>
        <xdr:sp macro="" textlink="">
          <xdr:nvSpPr>
            <xdr:cNvPr id="1097" name="Check Box 73" descr=" 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20</xdr:row>
          <xdr:rowOff>66675</xdr:rowOff>
        </xdr:from>
        <xdr:to>
          <xdr:col>2</xdr:col>
          <xdr:colOff>542925</xdr:colOff>
          <xdr:row>20</xdr:row>
          <xdr:rowOff>314325</xdr:rowOff>
        </xdr:to>
        <xdr:sp macro="" textlink="">
          <xdr:nvSpPr>
            <xdr:cNvPr id="1098" name="Check Box 74" descr=" 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21</xdr:row>
          <xdr:rowOff>66675</xdr:rowOff>
        </xdr:from>
        <xdr:to>
          <xdr:col>2</xdr:col>
          <xdr:colOff>542925</xdr:colOff>
          <xdr:row>21</xdr:row>
          <xdr:rowOff>314325</xdr:rowOff>
        </xdr:to>
        <xdr:sp macro="" textlink="">
          <xdr:nvSpPr>
            <xdr:cNvPr id="1099" name="Check Box 75" descr=" 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21</xdr:row>
          <xdr:rowOff>66675</xdr:rowOff>
        </xdr:from>
        <xdr:to>
          <xdr:col>2</xdr:col>
          <xdr:colOff>542925</xdr:colOff>
          <xdr:row>21</xdr:row>
          <xdr:rowOff>314325</xdr:rowOff>
        </xdr:to>
        <xdr:sp macro="" textlink="">
          <xdr:nvSpPr>
            <xdr:cNvPr id="1100" name="Check Box 76" descr=" 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22</xdr:row>
          <xdr:rowOff>66675</xdr:rowOff>
        </xdr:from>
        <xdr:to>
          <xdr:col>2</xdr:col>
          <xdr:colOff>542925</xdr:colOff>
          <xdr:row>22</xdr:row>
          <xdr:rowOff>314325</xdr:rowOff>
        </xdr:to>
        <xdr:sp macro="" textlink="">
          <xdr:nvSpPr>
            <xdr:cNvPr id="1101" name="Check Box 77" descr=" 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21</xdr:row>
          <xdr:rowOff>66675</xdr:rowOff>
        </xdr:from>
        <xdr:to>
          <xdr:col>2</xdr:col>
          <xdr:colOff>542925</xdr:colOff>
          <xdr:row>21</xdr:row>
          <xdr:rowOff>314325</xdr:rowOff>
        </xdr:to>
        <xdr:sp macro="" textlink="">
          <xdr:nvSpPr>
            <xdr:cNvPr id="1102" name="Check Box 78" descr=" 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22</xdr:row>
          <xdr:rowOff>66675</xdr:rowOff>
        </xdr:from>
        <xdr:to>
          <xdr:col>2</xdr:col>
          <xdr:colOff>542925</xdr:colOff>
          <xdr:row>22</xdr:row>
          <xdr:rowOff>314325</xdr:rowOff>
        </xdr:to>
        <xdr:sp macro="" textlink="">
          <xdr:nvSpPr>
            <xdr:cNvPr id="1103" name="Check Box 79" descr=" 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23</xdr:row>
          <xdr:rowOff>66675</xdr:rowOff>
        </xdr:from>
        <xdr:to>
          <xdr:col>2</xdr:col>
          <xdr:colOff>542925</xdr:colOff>
          <xdr:row>23</xdr:row>
          <xdr:rowOff>314325</xdr:rowOff>
        </xdr:to>
        <xdr:sp macro="" textlink="">
          <xdr:nvSpPr>
            <xdr:cNvPr id="1104" name="Check Box 80" descr=" 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16</xdr:row>
          <xdr:rowOff>66675</xdr:rowOff>
        </xdr:from>
        <xdr:to>
          <xdr:col>2</xdr:col>
          <xdr:colOff>542925</xdr:colOff>
          <xdr:row>16</xdr:row>
          <xdr:rowOff>314325</xdr:rowOff>
        </xdr:to>
        <xdr:sp macro="" textlink="">
          <xdr:nvSpPr>
            <xdr:cNvPr id="1086" name="Check Box 62" descr=" 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5" sqref="B5"/>
    </sheetView>
  </sheetViews>
  <sheetFormatPr defaultRowHeight="15" x14ac:dyDescent="0.25"/>
  <cols>
    <col min="2" max="2" width="147.42578125" customWidth="1"/>
  </cols>
  <sheetData>
    <row r="1" spans="2:2" ht="8.25" customHeight="1" x14ac:dyDescent="0.25"/>
    <row r="2" spans="2:2" ht="69.95" customHeight="1" x14ac:dyDescent="0.25">
      <c r="B2" s="41" t="s">
        <v>36</v>
      </c>
    </row>
    <row r="3" spans="2:2" ht="100.5" customHeight="1" x14ac:dyDescent="0.25">
      <c r="B3" s="42" t="s">
        <v>37</v>
      </c>
    </row>
    <row r="4" spans="2:2" ht="105" customHeight="1" x14ac:dyDescent="0.25">
      <c r="B4" s="56" t="s">
        <v>38</v>
      </c>
    </row>
    <row r="5" spans="2:2" ht="151.5" customHeight="1" x14ac:dyDescent="0.25">
      <c r="B5" s="57" t="s">
        <v>40</v>
      </c>
    </row>
    <row r="6" spans="2:2" ht="149.25" customHeight="1" x14ac:dyDescent="0.25">
      <c r="B6" s="57" t="s">
        <v>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M28"/>
  <sheetViews>
    <sheetView tabSelected="1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6" sqref="G6"/>
    </sheetView>
  </sheetViews>
  <sheetFormatPr defaultColWidth="9.140625" defaultRowHeight="15" x14ac:dyDescent="0.25"/>
  <cols>
    <col min="1" max="1" width="3.140625" style="21" customWidth="1"/>
    <col min="2" max="2" width="68" style="24" customWidth="1"/>
    <col min="3" max="3" width="10.5703125" style="24" customWidth="1"/>
    <col min="4" max="4" width="8" style="25" customWidth="1"/>
    <col min="5" max="5" width="9.5703125" style="25" customWidth="1"/>
    <col min="6" max="6" width="20.5703125" style="25" customWidth="1"/>
    <col min="7" max="7" width="21" style="25" customWidth="1"/>
    <col min="8" max="8" width="25.28515625" style="25" customWidth="1"/>
    <col min="9" max="9" width="66.140625" style="21" customWidth="1"/>
    <col min="10" max="10" width="9.140625" style="21"/>
    <col min="11" max="11" width="27.28515625" style="21" customWidth="1"/>
    <col min="12" max="16384" width="9.140625" style="21"/>
  </cols>
  <sheetData>
    <row r="1" spans="2:13" ht="31.5" customHeight="1" x14ac:dyDescent="0.25">
      <c r="B1" s="65" t="s">
        <v>0</v>
      </c>
      <c r="C1" s="66"/>
      <c r="D1" s="66"/>
      <c r="E1" s="66"/>
      <c r="F1" s="66"/>
      <c r="G1" s="66"/>
      <c r="H1" s="66"/>
      <c r="I1" s="66"/>
      <c r="L1" s="22"/>
      <c r="M1" s="23"/>
    </row>
    <row r="2" spans="2:13" ht="14.25" customHeight="1" thickBot="1" x14ac:dyDescent="0.3">
      <c r="B2" s="30"/>
      <c r="C2" s="30"/>
      <c r="D2" s="31"/>
      <c r="E2" s="31"/>
      <c r="F2" s="31"/>
      <c r="G2" s="31"/>
      <c r="H2" s="31"/>
      <c r="I2" s="29"/>
    </row>
    <row r="3" spans="2:13" ht="98.25" customHeight="1" x14ac:dyDescent="0.25">
      <c r="B3" s="32" t="s">
        <v>4</v>
      </c>
      <c r="C3" s="33" t="s">
        <v>32</v>
      </c>
      <c r="D3" s="34" t="s">
        <v>35</v>
      </c>
      <c r="E3" s="34" t="s">
        <v>34</v>
      </c>
      <c r="F3" s="34" t="s">
        <v>28</v>
      </c>
      <c r="G3" s="33" t="s">
        <v>30</v>
      </c>
      <c r="H3" s="35" t="s">
        <v>31</v>
      </c>
      <c r="I3" s="36" t="s">
        <v>9</v>
      </c>
    </row>
    <row r="4" spans="2:13" s="26" customFormat="1" ht="15" customHeight="1" x14ac:dyDescent="0.2">
      <c r="B4" s="45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7">
        <v>8</v>
      </c>
    </row>
    <row r="5" spans="2:13" ht="27" customHeight="1" x14ac:dyDescent="0.25">
      <c r="B5" s="67" t="s">
        <v>1</v>
      </c>
      <c r="C5" s="68"/>
      <c r="D5" s="68"/>
      <c r="E5" s="68"/>
      <c r="F5" s="68"/>
      <c r="G5" s="68"/>
      <c r="H5" s="68"/>
      <c r="I5" s="69"/>
    </row>
    <row r="6" spans="2:13" ht="47.25" customHeight="1" x14ac:dyDescent="0.25">
      <c r="B6" s="43" t="s">
        <v>10</v>
      </c>
      <c r="C6" s="27"/>
      <c r="D6" s="39" t="str">
        <f>IF(служебен!F3=TRUE,(VLOOKUP($B6,служебен!$B$3:$E$9,2,0)),"-")</f>
        <v>-</v>
      </c>
      <c r="E6" s="39" t="str">
        <f>IF(служебен!F3=TRUE,(VLOOKUP($B6,служебен!$B$3:$E$9,3,0)),"-")</f>
        <v>-</v>
      </c>
      <c r="F6" s="54" t="str">
        <f>IF(служебен!F3=TRUE,(VLOOKUP($B6,служебен!$B$3:$E$9,4,0)),"-")</f>
        <v>-</v>
      </c>
      <c r="G6" s="55"/>
      <c r="H6" s="53" t="str">
        <f t="shared" ref="H6:H24" si="0">IF(G6&lt;0,"Поставете положително число в кол.6!",(IF(F6="-","-",(IF(G6="","В кол.6 заявете цена за избраната ИКТ услуга/решение!",(IF(G6&lt;=F6,G6,0)))))))</f>
        <v>-</v>
      </c>
      <c r="I6" s="40" t="str">
        <f>IF(AND(G6&lt;&gt;0,F6="-"),"ИЗБЕРЕТЕ ИКТ услуга/решение в кол.2 или премахнете цената в кол.6!",IF(F6="-","-",IF(AND(G6&lt;&gt;0,G6&gt;F6),"Моля, заложете цена равна или по-ниска от посочената в колона 5!",IF(OR(G6=0,G6&lt;0),"-","Цената за ИКТ услуга/решение е ПРИЕТА!"))))</f>
        <v>-</v>
      </c>
    </row>
    <row r="7" spans="2:13" ht="29.25" customHeight="1" x14ac:dyDescent="0.25">
      <c r="B7" s="43" t="s">
        <v>11</v>
      </c>
      <c r="C7" s="27"/>
      <c r="D7" s="39" t="str">
        <f>IF(служебен!F4=TRUE,(VLOOKUP($B7,служебен!$B$3:$E$9,2,0)),"-")</f>
        <v>-</v>
      </c>
      <c r="E7" s="39" t="str">
        <f>IF(служебен!F4=TRUE,(VLOOKUP($B7,служебен!$B$3:$E$9,3,0)),"-")</f>
        <v>-</v>
      </c>
      <c r="F7" s="54" t="str">
        <f>IF(служебен!F4=TRUE,(VLOOKUP($B7,служебен!$B$3:$E$9,4,0)),"-")</f>
        <v>-</v>
      </c>
      <c r="G7" s="55"/>
      <c r="H7" s="53" t="str">
        <f t="shared" si="0"/>
        <v>-</v>
      </c>
      <c r="I7" s="40" t="str">
        <f t="shared" ref="I7:I24" si="1">IF(AND(G7&lt;&gt;0,F7="-"),"ИЗБЕРЕТЕ ИКТ услуга/решение в кол.2 или премахнете цената в кол.6!",IF(F7="-","-",IF(AND(G7&lt;&gt;0,G7&gt;F7),"Моля, заложете цена равна или по-ниска от посочената в колона 5!",IF(OR(G7=0,G7&lt;0),"-","Цената за ИКТ услуга/решение е ПРИЕТА!"))))</f>
        <v>-</v>
      </c>
    </row>
    <row r="8" spans="2:13" ht="29.25" customHeight="1" x14ac:dyDescent="0.25">
      <c r="B8" s="43" t="s">
        <v>12</v>
      </c>
      <c r="C8" s="27"/>
      <c r="D8" s="39" t="str">
        <f>IF(служебен!F5=TRUE,(VLOOKUP($B8,служебен!$B$3:$E$9,2,0)),"-")</f>
        <v>-</v>
      </c>
      <c r="E8" s="39" t="str">
        <f>IF(служебен!F5=TRUE,(VLOOKUP($B8,служебен!$B$3:$E$9,3,0)),"-")</f>
        <v>-</v>
      </c>
      <c r="F8" s="54" t="str">
        <f>IF(служебен!F5=TRUE,(VLOOKUP($B8,служебен!$B$3:$E$9,4,0)),"-")</f>
        <v>-</v>
      </c>
      <c r="G8" s="55"/>
      <c r="H8" s="53" t="str">
        <f t="shared" si="0"/>
        <v>-</v>
      </c>
      <c r="I8" s="40" t="str">
        <f t="shared" si="1"/>
        <v>-</v>
      </c>
    </row>
    <row r="9" spans="2:13" ht="29.25" customHeight="1" x14ac:dyDescent="0.25">
      <c r="B9" s="43" t="s">
        <v>13</v>
      </c>
      <c r="C9" s="27"/>
      <c r="D9" s="39" t="str">
        <f>IF(служебен!F6=TRUE,(VLOOKUP($B9,служебен!$B$3:$E$9,2,0)),"-")</f>
        <v>-</v>
      </c>
      <c r="E9" s="39" t="str">
        <f>IF(служебен!F6=TRUE,(VLOOKUP($B9,служебен!$B$3:$E$9,3,0)),"-")</f>
        <v>-</v>
      </c>
      <c r="F9" s="54" t="str">
        <f>IF(служебен!F6=TRUE,(VLOOKUP($B9,служебен!$B$3:$E$9,4,0)),"-")</f>
        <v>-</v>
      </c>
      <c r="G9" s="55"/>
      <c r="H9" s="53" t="str">
        <f t="shared" si="0"/>
        <v>-</v>
      </c>
      <c r="I9" s="40" t="str">
        <f t="shared" si="1"/>
        <v>-</v>
      </c>
    </row>
    <row r="10" spans="2:13" ht="29.25" customHeight="1" x14ac:dyDescent="0.25">
      <c r="B10" s="44" t="s">
        <v>33</v>
      </c>
      <c r="C10" s="27"/>
      <c r="D10" s="39" t="str">
        <f>IF(служебен!F7=TRUE,(VLOOKUP($B10,служебен!$B$3:$E$9,2,0)),"-")</f>
        <v>-</v>
      </c>
      <c r="E10" s="39" t="str">
        <f>IF(служебен!F7=TRUE,(VLOOKUP($B10,служебен!$B$3:$E$9,3,0)),"-")</f>
        <v>-</v>
      </c>
      <c r="F10" s="54" t="str">
        <f>IF(служебен!F7=TRUE,(VLOOKUP($B10,служебен!$B$3:$E$9,4,0)),"-")</f>
        <v>-</v>
      </c>
      <c r="G10" s="55"/>
      <c r="H10" s="53" t="str">
        <f t="shared" si="0"/>
        <v>-</v>
      </c>
      <c r="I10" s="40" t="str">
        <f t="shared" si="1"/>
        <v>-</v>
      </c>
    </row>
    <row r="11" spans="2:13" ht="22.5" customHeight="1" x14ac:dyDescent="0.25">
      <c r="B11" s="67" t="s">
        <v>5</v>
      </c>
      <c r="C11" s="68"/>
      <c r="D11" s="68"/>
      <c r="E11" s="68"/>
      <c r="F11" s="68"/>
      <c r="G11" s="68"/>
      <c r="H11" s="68"/>
      <c r="I11" s="69"/>
    </row>
    <row r="12" spans="2:13" ht="28.5" customHeight="1" x14ac:dyDescent="0.25">
      <c r="B12" s="37" t="s">
        <v>14</v>
      </c>
      <c r="C12" s="27"/>
      <c r="D12" s="39" t="str">
        <f>IF(служебен!F12=TRUE,(VLOOKUP($B12,служебен!$B$12:$E$21,2,0)),"-")</f>
        <v>-</v>
      </c>
      <c r="E12" s="39" t="str">
        <f>IF(служебен!F12=TRUE,(VLOOKUP($B12,служебен!$B$12:$E$21,3,0)),"-")</f>
        <v>-</v>
      </c>
      <c r="F12" s="54" t="str">
        <f>IF(служебен!F12=TRUE,(VLOOKUP($B12,служебен!$B$12:$E$21,4,0)),"-")</f>
        <v>-</v>
      </c>
      <c r="G12" s="55"/>
      <c r="H12" s="53" t="str">
        <f t="shared" si="0"/>
        <v>-</v>
      </c>
      <c r="I12" s="40" t="str">
        <f t="shared" si="1"/>
        <v>-</v>
      </c>
    </row>
    <row r="13" spans="2:13" ht="28.5" customHeight="1" x14ac:dyDescent="0.25">
      <c r="B13" s="37" t="s">
        <v>15</v>
      </c>
      <c r="C13" s="27"/>
      <c r="D13" s="39" t="str">
        <f>IF(служебен!F13=TRUE,(VLOOKUP($B13,служебен!$B$12:$E$21,2,0)),"-")</f>
        <v>-</v>
      </c>
      <c r="E13" s="39" t="str">
        <f>IF(служебен!F13=TRUE,(VLOOKUP($B13,служебен!$B$12:$E$21,3,0)),"-")</f>
        <v>-</v>
      </c>
      <c r="F13" s="54" t="str">
        <f>IF(служебен!F13=TRUE,(VLOOKUP($B13,служебен!$B$12:$E$21,4,0)),"-")</f>
        <v>-</v>
      </c>
      <c r="G13" s="55"/>
      <c r="H13" s="53" t="str">
        <f t="shared" si="0"/>
        <v>-</v>
      </c>
      <c r="I13" s="40" t="str">
        <f t="shared" si="1"/>
        <v>-</v>
      </c>
    </row>
    <row r="14" spans="2:13" ht="28.5" customHeight="1" x14ac:dyDescent="0.25">
      <c r="B14" s="37" t="s">
        <v>16</v>
      </c>
      <c r="C14" s="27"/>
      <c r="D14" s="39" t="str">
        <f>IF(служебен!F14=TRUE,(VLOOKUP($B14,служебен!$B$12:$E$21,2,0)),"-")</f>
        <v>-</v>
      </c>
      <c r="E14" s="39" t="str">
        <f>IF(служебен!F14=TRUE,(VLOOKUP($B14,служебен!$B$12:$E$21,3,0)),"-")</f>
        <v>-</v>
      </c>
      <c r="F14" s="54" t="str">
        <f>IF(служебен!F14=TRUE,(VLOOKUP($B14,служебен!$B$12:$E$21,4,0)),"-")</f>
        <v>-</v>
      </c>
      <c r="G14" s="55"/>
      <c r="H14" s="53" t="str">
        <f t="shared" si="0"/>
        <v>-</v>
      </c>
      <c r="I14" s="40" t="str">
        <f t="shared" si="1"/>
        <v>-</v>
      </c>
    </row>
    <row r="15" spans="2:13" ht="28.5" customHeight="1" x14ac:dyDescent="0.25">
      <c r="B15" s="37" t="s">
        <v>17</v>
      </c>
      <c r="C15" s="27"/>
      <c r="D15" s="39" t="str">
        <f>IF(служебен!F15=TRUE,(VLOOKUP($B15,служебен!$B$12:$E$21,2,0)),"-")</f>
        <v>-</v>
      </c>
      <c r="E15" s="39" t="str">
        <f>IF(служебен!F15=TRUE,(VLOOKUP($B15,служебен!$B$12:$E$21,3,0)),"-")</f>
        <v>-</v>
      </c>
      <c r="F15" s="54" t="str">
        <f>IF(служебен!F15=TRUE,(VLOOKUP($B15,служебен!$B$12:$E$21,4,0)),"-")</f>
        <v>-</v>
      </c>
      <c r="G15" s="55"/>
      <c r="H15" s="53" t="str">
        <f t="shared" si="0"/>
        <v>-</v>
      </c>
      <c r="I15" s="40" t="str">
        <f t="shared" si="1"/>
        <v>-</v>
      </c>
    </row>
    <row r="16" spans="2:13" ht="28.5" customHeight="1" x14ac:dyDescent="0.25">
      <c r="B16" s="37" t="s">
        <v>18</v>
      </c>
      <c r="C16" s="27"/>
      <c r="D16" s="39" t="str">
        <f>IF(служебен!F16=TRUE,(VLOOKUP($B16,служебен!$B$12:$E$21,2,0)),"-")</f>
        <v>-</v>
      </c>
      <c r="E16" s="39" t="str">
        <f>IF(служебен!F16=TRUE,(VLOOKUP($B16,служебен!$B$12:$E$21,3,0)),"-")</f>
        <v>-</v>
      </c>
      <c r="F16" s="54" t="str">
        <f>IF(служебен!F16=TRUE,(VLOOKUP($B16,служебен!$B$12:$E$21,4,0)),"-")</f>
        <v>-</v>
      </c>
      <c r="G16" s="55"/>
      <c r="H16" s="53" t="str">
        <f t="shared" si="0"/>
        <v>-</v>
      </c>
      <c r="I16" s="40" t="str">
        <f t="shared" si="1"/>
        <v>-</v>
      </c>
    </row>
    <row r="17" spans="2:9" ht="28.5" customHeight="1" x14ac:dyDescent="0.25">
      <c r="B17" s="37" t="s">
        <v>19</v>
      </c>
      <c r="C17" s="27"/>
      <c r="D17" s="39" t="str">
        <f>IF(служебен!F17=TRUE,(VLOOKUP($B17,служебен!$B$12:$E$21,2,0)),"-")</f>
        <v>-</v>
      </c>
      <c r="E17" s="39" t="str">
        <f>IF(служебен!F17=TRUE,(VLOOKUP($B17,служебен!$B$12:$E$21,3,0)),"-")</f>
        <v>-</v>
      </c>
      <c r="F17" s="54" t="str">
        <f>IF(служебен!F17=TRUE,(VLOOKUP($B17,служебен!$B$12:$E$21,4,0)),"-")</f>
        <v>-</v>
      </c>
      <c r="G17" s="55"/>
      <c r="H17" s="53" t="str">
        <f t="shared" si="0"/>
        <v>-</v>
      </c>
      <c r="I17" s="40" t="str">
        <f>IF(AND(G17&lt;&gt;0,F17="-"),"ИЗБЕРЕТЕ ИКТ услуга/решение в кол.2 или премахнете цената в кол.6!",IF(F17="-","-",IF(AND(G17&lt;&gt;0,G17&gt;F17),"Моля, заложете цена равна или по-ниска от посочената в колона 5!",IF(OR(G17=0,G17&lt;0),"-","Цената за ИКТ услуга/решение е ПРИЕТА!"))))</f>
        <v>-</v>
      </c>
    </row>
    <row r="18" spans="2:9" ht="28.5" customHeight="1" x14ac:dyDescent="0.25">
      <c r="B18" s="37" t="s">
        <v>20</v>
      </c>
      <c r="C18" s="27"/>
      <c r="D18" s="39" t="str">
        <f>IF(служебен!F18=TRUE,(VLOOKUP($B18,служебен!$B$12:$E$21,2,0)),"-")</f>
        <v>-</v>
      </c>
      <c r="E18" s="39" t="str">
        <f>IF(служебен!F18=TRUE,(VLOOKUP($B18,служебен!$B$12:$E$21,3,0)),"-")</f>
        <v>-</v>
      </c>
      <c r="F18" s="54" t="str">
        <f>IF(служебен!F18=TRUE,(VLOOKUP($B18,служебен!$B$12:$E$21,4,0)),"-")</f>
        <v>-</v>
      </c>
      <c r="G18" s="55"/>
      <c r="H18" s="53" t="str">
        <f t="shared" si="0"/>
        <v>-</v>
      </c>
      <c r="I18" s="40" t="str">
        <f t="shared" si="1"/>
        <v>-</v>
      </c>
    </row>
    <row r="19" spans="2:9" ht="28.5" customHeight="1" x14ac:dyDescent="0.25">
      <c r="B19" s="37" t="s">
        <v>21</v>
      </c>
      <c r="C19" s="27"/>
      <c r="D19" s="39" t="str">
        <f>IF(служебен!F19=TRUE,(VLOOKUP($B19,служебен!$B$12:$E$21,2,0)),"-")</f>
        <v>-</v>
      </c>
      <c r="E19" s="39" t="str">
        <f>IF(служебен!F19=TRUE,(VLOOKUP($B19,служебен!$B$12:$E$21,3,0)),"-")</f>
        <v>-</v>
      </c>
      <c r="F19" s="54" t="str">
        <f>IF(служебен!F19=TRUE,(VLOOKUP($B19,служебен!$B$12:$E$21,4,0)),"-")</f>
        <v>-</v>
      </c>
      <c r="G19" s="55"/>
      <c r="H19" s="53" t="str">
        <f t="shared" si="0"/>
        <v>-</v>
      </c>
      <c r="I19" s="40" t="str">
        <f>IF(AND(G19&lt;&gt;0,F19="-"),"ИЗБЕРЕТЕ ИКТ услуга/решение в кол.2 или премахнете цената в кол.6!",IF(F19="-","-",IF(AND(G19&lt;&gt;0,G19&gt;F19),"Моля, заложете цена равна или по-ниска от посочената в колона 5!",IF(OR(G19=0,G19&lt;0),"-","Цената за ИКТ услуга/решение е ПРИЕТА!"))))</f>
        <v>-</v>
      </c>
    </row>
    <row r="20" spans="2:9" ht="22.5" customHeight="1" x14ac:dyDescent="0.25">
      <c r="B20" s="67" t="s">
        <v>2</v>
      </c>
      <c r="C20" s="68"/>
      <c r="D20" s="68"/>
      <c r="E20" s="68"/>
      <c r="F20" s="68"/>
      <c r="G20" s="68"/>
      <c r="H20" s="68"/>
      <c r="I20" s="69"/>
    </row>
    <row r="21" spans="2:9" ht="46.5" customHeight="1" x14ac:dyDescent="0.25">
      <c r="B21" s="38" t="s">
        <v>22</v>
      </c>
      <c r="C21" s="27"/>
      <c r="D21" s="39" t="str">
        <f>IF(служебен!F24=TRUE,(VLOOKUP($B21,служебен!$B$24:$E$29,2,0)),"-")</f>
        <v>-</v>
      </c>
      <c r="E21" s="39" t="str">
        <f>IF(служебен!F24=TRUE,(VLOOKUP($B21,служебен!$B$24:$E$29,3,0)),"-")</f>
        <v>-</v>
      </c>
      <c r="F21" s="54" t="str">
        <f>IF(служебен!F24=TRUE,(VLOOKUP($B21,служебен!$B$24:$E$29,4,0)),"-")</f>
        <v>-</v>
      </c>
      <c r="G21" s="55"/>
      <c r="H21" s="53" t="str">
        <f t="shared" si="0"/>
        <v>-</v>
      </c>
      <c r="I21" s="40" t="str">
        <f t="shared" si="1"/>
        <v>-</v>
      </c>
    </row>
    <row r="22" spans="2:9" ht="28.5" customHeight="1" x14ac:dyDescent="0.25">
      <c r="B22" s="38" t="s">
        <v>23</v>
      </c>
      <c r="C22" s="27"/>
      <c r="D22" s="39" t="str">
        <f>IF(служебен!F25=TRUE,(VLOOKUP($B22,служебен!$B$24:$E$29,2,0)),"-")</f>
        <v>-</v>
      </c>
      <c r="E22" s="39" t="str">
        <f>IF(служебен!F25=TRUE,(VLOOKUP($B22,служебен!$B$24:$E$29,3,0)),"-")</f>
        <v>-</v>
      </c>
      <c r="F22" s="54" t="str">
        <f>IF(служебен!F25=TRUE,(VLOOKUP($B22,служебен!$B$24:$E$29,4,0)),"-")</f>
        <v>-</v>
      </c>
      <c r="G22" s="55"/>
      <c r="H22" s="53" t="str">
        <f t="shared" si="0"/>
        <v>-</v>
      </c>
      <c r="I22" s="40" t="str">
        <f t="shared" si="1"/>
        <v>-</v>
      </c>
    </row>
    <row r="23" spans="2:9" ht="28.5" customHeight="1" x14ac:dyDescent="0.25">
      <c r="B23" s="38" t="s">
        <v>24</v>
      </c>
      <c r="C23" s="27"/>
      <c r="D23" s="39" t="str">
        <f>IF(служебен!F26=TRUE,(VLOOKUP($B23,служебен!$B$24:$E$29,2,0)),"-")</f>
        <v>-</v>
      </c>
      <c r="E23" s="39" t="str">
        <f>IF(служебен!F26=TRUE,(VLOOKUP($B23,служебен!$B$24:$E$29,3,0)),"-")</f>
        <v>-</v>
      </c>
      <c r="F23" s="54" t="str">
        <f>IF(служебен!F26=TRUE,(VLOOKUP($B23,служебен!$B$24:$E$29,4,0)),"-")</f>
        <v>-</v>
      </c>
      <c r="G23" s="55"/>
      <c r="H23" s="53" t="str">
        <f t="shared" si="0"/>
        <v>-</v>
      </c>
      <c r="I23" s="40" t="str">
        <f t="shared" si="1"/>
        <v>-</v>
      </c>
    </row>
    <row r="24" spans="2:9" ht="28.5" customHeight="1" thickBot="1" x14ac:dyDescent="0.3">
      <c r="B24" s="38" t="s">
        <v>25</v>
      </c>
      <c r="C24" s="27"/>
      <c r="D24" s="39" t="str">
        <f>IF(служебен!F27=TRUE,(VLOOKUP($B24,служебен!$B$24:$E$29,2,0)),"-")</f>
        <v>-</v>
      </c>
      <c r="E24" s="39" t="str">
        <f>IF(служебен!F27=TRUE,(VLOOKUP($B24,служебен!$B$24:$E$29,3,0)),"-")</f>
        <v>-</v>
      </c>
      <c r="F24" s="54" t="str">
        <f>IF(служебен!F27=TRUE,(VLOOKUP($B24,служебен!$B$24:$E$29,4,0)),"-")</f>
        <v>-</v>
      </c>
      <c r="G24" s="55"/>
      <c r="H24" s="53" t="str">
        <f t="shared" si="0"/>
        <v>-</v>
      </c>
      <c r="I24" s="40" t="str">
        <f t="shared" si="1"/>
        <v>-</v>
      </c>
    </row>
    <row r="25" spans="2:9" ht="19.5" customHeight="1" x14ac:dyDescent="0.25">
      <c r="B25" s="70" t="s">
        <v>26</v>
      </c>
      <c r="C25" s="71"/>
      <c r="D25" s="71"/>
      <c r="E25" s="71"/>
      <c r="F25" s="71"/>
      <c r="G25" s="72"/>
      <c r="H25" s="61" t="str">
        <f>IF(OR(SUM(H6:H24)&lt;3000,SUM(H6:H24)&gt;20000),"-",(SUM(H6:H24)))</f>
        <v>-</v>
      </c>
      <c r="I25" s="63" t="str">
        <f>+IF(AND(SUM(H6:H24)=0,H25="-"),"-",(IF(AND(SUM(H6:H24)&gt;0,SUM(H6:H24)&gt;=3000,SUM(H6:H24)&lt;=20000),"Общо заявеното безвъзмездно финансиране е ПРИЕТО. Пренесете тази стойност в ИСУН - бюджетен ред 1.1, точка 5 от формуляра за кандидатстване.","Недопустим размер на финансиране! Моля, определете обща стойност на заявената/ите ИКТ услуги/решения в размер от 3 000 лв. до 20 000 лв!")))</f>
        <v>-</v>
      </c>
    </row>
    <row r="26" spans="2:9" ht="30" customHeight="1" thickBot="1" x14ac:dyDescent="0.3">
      <c r="B26" s="58" t="s">
        <v>27</v>
      </c>
      <c r="C26" s="59"/>
      <c r="D26" s="59"/>
      <c r="E26" s="59"/>
      <c r="F26" s="59"/>
      <c r="G26" s="60"/>
      <c r="H26" s="62"/>
      <c r="I26" s="64"/>
    </row>
    <row r="27" spans="2:9" ht="177.75" customHeight="1" x14ac:dyDescent="0.25">
      <c r="I27" s="28"/>
    </row>
    <row r="28" spans="2:9" x14ac:dyDescent="0.25">
      <c r="I28" s="28"/>
    </row>
  </sheetData>
  <sheetProtection password="E1DF" sheet="1" formatCells="0" formatColumns="0" formatRows="0" insertColumns="0" insertRows="0" insertHyperlinks="0" deleteColumns="0" deleteRows="0" sort="0" autoFilter="0" pivotTables="0"/>
  <mergeCells count="8">
    <mergeCell ref="B26:G26"/>
    <mergeCell ref="H25:H26"/>
    <mergeCell ref="I25:I26"/>
    <mergeCell ref="B1:I1"/>
    <mergeCell ref="B5:I5"/>
    <mergeCell ref="B11:I11"/>
    <mergeCell ref="B20:I20"/>
    <mergeCell ref="B25:G25"/>
  </mergeCells>
  <conditionalFormatting sqref="I6:I10">
    <cfRule type="expression" dxfId="22" priority="16">
      <formula>G6=0</formula>
    </cfRule>
    <cfRule type="expression" dxfId="21" priority="142">
      <formula>G6&lt;0</formula>
    </cfRule>
    <cfRule type="expression" dxfId="20" priority="196">
      <formula>G6&lt;=F6</formula>
    </cfRule>
    <cfRule type="expression" dxfId="19" priority="197">
      <formula>G6&gt;F6</formula>
    </cfRule>
  </conditionalFormatting>
  <conditionalFormatting sqref="I25">
    <cfRule type="expression" dxfId="18" priority="229">
      <formula>H25&lt;0</formula>
    </cfRule>
    <cfRule type="expression" dxfId="17" priority="230">
      <formula>H25&lt;=20000</formula>
    </cfRule>
    <cfRule type="expression" dxfId="16" priority="231">
      <formula>H25&gt;20000</formula>
    </cfRule>
  </conditionalFormatting>
  <conditionalFormatting sqref="I25:I26">
    <cfRule type="expression" dxfId="15" priority="228">
      <formula>$H$25&lt;3000</formula>
    </cfRule>
  </conditionalFormatting>
  <conditionalFormatting sqref="H6:H10">
    <cfRule type="expression" priority="25" stopIfTrue="1">
      <formula>F6="-"</formula>
    </cfRule>
    <cfRule type="expression" dxfId="14" priority="26">
      <formula>G6=0</formula>
    </cfRule>
  </conditionalFormatting>
  <conditionalFormatting sqref="I6:I10">
    <cfRule type="expression" dxfId="13" priority="193">
      <formula>F6="-"</formula>
    </cfRule>
  </conditionalFormatting>
  <conditionalFormatting sqref="I12:I19">
    <cfRule type="expression" dxfId="12" priority="11">
      <formula>G12=0</formula>
    </cfRule>
    <cfRule type="expression" dxfId="11" priority="12">
      <formula>G12&lt;0</formula>
    </cfRule>
    <cfRule type="expression" dxfId="10" priority="14">
      <formula>G12&lt;=F12</formula>
    </cfRule>
    <cfRule type="expression" dxfId="9" priority="15">
      <formula>G12&gt;F12</formula>
    </cfRule>
  </conditionalFormatting>
  <conditionalFormatting sqref="I12:I19">
    <cfRule type="expression" dxfId="8" priority="13">
      <formula>F12="-"</formula>
    </cfRule>
  </conditionalFormatting>
  <conditionalFormatting sqref="I21:I24">
    <cfRule type="expression" dxfId="7" priority="6">
      <formula>G21=0</formula>
    </cfRule>
    <cfRule type="expression" dxfId="6" priority="7">
      <formula>G21&lt;0</formula>
    </cfRule>
    <cfRule type="expression" dxfId="5" priority="9">
      <formula>G21&lt;=F21</formula>
    </cfRule>
    <cfRule type="expression" dxfId="4" priority="10">
      <formula>G21&gt;F21</formula>
    </cfRule>
  </conditionalFormatting>
  <conditionalFormatting sqref="I21:I24">
    <cfRule type="expression" dxfId="3" priority="8">
      <formula>F21="-"</formula>
    </cfRule>
  </conditionalFormatting>
  <conditionalFormatting sqref="H12:H19">
    <cfRule type="expression" priority="3" stopIfTrue="1">
      <formula>F12="-"</formula>
    </cfRule>
    <cfRule type="expression" dxfId="2" priority="4">
      <formula>G12=0</formula>
    </cfRule>
  </conditionalFormatting>
  <conditionalFormatting sqref="H21:H24">
    <cfRule type="expression" priority="1" stopIfTrue="1">
      <formula>F21="-"</formula>
    </cfRule>
    <cfRule type="expression" dxfId="1" priority="2">
      <formula>G21=0</formula>
    </cfRule>
  </conditionalFormatting>
  <dataValidations xWindow="886" yWindow="484" count="3">
    <dataValidation type="custom" allowBlank="1" showErrorMessage="1" errorTitle="Важно!" error="Въведете положително число в кол.4!" promptTitle="ВАЖНО!" prompt="ВЪВЕДЕТЕ ПОЛОЖИТЕЛНО ЧИСЛО В кол.5!" sqref="H12:H19 H6:H10 H21:H24">
      <formula1>G6&gt;0</formula1>
    </dataValidation>
    <dataValidation type="custom" errorStyle="warning" allowBlank="1" showErrorMessage="1" errorTitle="Важно!" error="Моля, заложете ИКТ услуга/решение със стойност по-голяма или равна на 3 000лв.!" sqref="H25:H26">
      <formula1>H25&lt;3000</formula1>
    </dataValidation>
    <dataValidation type="whole" operator="greaterThan" allowBlank="1" showInputMessage="1" showErrorMessage="1" errorTitle="Важно!" error="Поставете цяло положително число!" promptTitle="Важно!" prompt="Поставете цяло положително число!" sqref="G6:G10 G12:G19 G21:G24">
      <formula1>0</formula1>
    </dataValidation>
  </dataValidation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9" r:id="rId4" name="Check Box 15">
              <controlPr defaultSize="0" autoFill="0" autoLine="0" autoPict="0" altText=" ">
                <anchor moveWithCells="1">
                  <from>
                    <xdr:col>2</xdr:col>
                    <xdr:colOff>228600</xdr:colOff>
                    <xdr:row>7</xdr:row>
                    <xdr:rowOff>57150</xdr:rowOff>
                  </from>
                  <to>
                    <xdr:col>2</xdr:col>
                    <xdr:colOff>523875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5" name="Check Box 16">
              <controlPr defaultSize="0" autoFill="0" autoLine="0" autoPict="0" altText=" ">
                <anchor moveWithCells="1">
                  <from>
                    <xdr:col>2</xdr:col>
                    <xdr:colOff>228600</xdr:colOff>
                    <xdr:row>5</xdr:row>
                    <xdr:rowOff>209550</xdr:rowOff>
                  </from>
                  <to>
                    <xdr:col>2</xdr:col>
                    <xdr:colOff>523875</xdr:colOff>
                    <xdr:row>5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6" name="Check Box 18">
              <controlPr defaultSize="0" autoFill="0" autoLine="0" autoPict="0" altText=" ">
                <anchor moveWithCells="1">
                  <from>
                    <xdr:col>2</xdr:col>
                    <xdr:colOff>228600</xdr:colOff>
                    <xdr:row>6</xdr:row>
                    <xdr:rowOff>57150</xdr:rowOff>
                  </from>
                  <to>
                    <xdr:col>2</xdr:col>
                    <xdr:colOff>523875</xdr:colOff>
                    <xdr:row>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Check Box 19">
              <controlPr defaultSize="0" autoFill="0" autoLine="0" autoPict="0" altText=" ">
                <anchor moveWithCells="1">
                  <from>
                    <xdr:col>2</xdr:col>
                    <xdr:colOff>228600</xdr:colOff>
                    <xdr:row>8</xdr:row>
                    <xdr:rowOff>57150</xdr:rowOff>
                  </from>
                  <to>
                    <xdr:col>2</xdr:col>
                    <xdr:colOff>523875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Check Box 20">
              <controlPr defaultSize="0" autoFill="0" autoLine="0" autoPict="0" altText=" ">
                <anchor moveWithCells="1">
                  <from>
                    <xdr:col>2</xdr:col>
                    <xdr:colOff>228600</xdr:colOff>
                    <xdr:row>8</xdr:row>
                    <xdr:rowOff>57150</xdr:rowOff>
                  </from>
                  <to>
                    <xdr:col>2</xdr:col>
                    <xdr:colOff>523875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9" name="Check Box 21">
              <controlPr defaultSize="0" autoFill="0" autoLine="0" autoPict="0" altText=" ">
                <anchor moveWithCells="1">
                  <from>
                    <xdr:col>2</xdr:col>
                    <xdr:colOff>228600</xdr:colOff>
                    <xdr:row>9</xdr:row>
                    <xdr:rowOff>57150</xdr:rowOff>
                  </from>
                  <to>
                    <xdr:col>2</xdr:col>
                    <xdr:colOff>523875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0" name="Check Box 54">
              <controlPr defaultSize="0" autoFill="0" autoLine="0" autoPict="0" altText=" ">
                <anchor moveWithCells="1">
                  <from>
                    <xdr:col>2</xdr:col>
                    <xdr:colOff>257175</xdr:colOff>
                    <xdr:row>15</xdr:row>
                    <xdr:rowOff>57150</xdr:rowOff>
                  </from>
                  <to>
                    <xdr:col>2</xdr:col>
                    <xdr:colOff>552450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1" name="Check Box 66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17</xdr:row>
                    <xdr:rowOff>66675</xdr:rowOff>
                  </from>
                  <to>
                    <xdr:col>2</xdr:col>
                    <xdr:colOff>542925</xdr:colOff>
                    <xdr:row>17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2" name="Check Box 67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18</xdr:row>
                    <xdr:rowOff>66675</xdr:rowOff>
                  </from>
                  <to>
                    <xdr:col>2</xdr:col>
                    <xdr:colOff>542925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3" name="Check Box 70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14</xdr:row>
                    <xdr:rowOff>66675</xdr:rowOff>
                  </from>
                  <to>
                    <xdr:col>2</xdr:col>
                    <xdr:colOff>542925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4" name="Check Box 71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13</xdr:row>
                    <xdr:rowOff>66675</xdr:rowOff>
                  </from>
                  <to>
                    <xdr:col>2</xdr:col>
                    <xdr:colOff>542925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5" name="Check Box 72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12</xdr:row>
                    <xdr:rowOff>66675</xdr:rowOff>
                  </from>
                  <to>
                    <xdr:col>2</xdr:col>
                    <xdr:colOff>542925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6" name="Check Box 73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11</xdr:row>
                    <xdr:rowOff>66675</xdr:rowOff>
                  </from>
                  <to>
                    <xdr:col>2</xdr:col>
                    <xdr:colOff>542925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7" name="Check Box 74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20</xdr:row>
                    <xdr:rowOff>66675</xdr:rowOff>
                  </from>
                  <to>
                    <xdr:col>2</xdr:col>
                    <xdr:colOff>542925</xdr:colOff>
                    <xdr:row>20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8" name="Check Box 75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21</xdr:row>
                    <xdr:rowOff>66675</xdr:rowOff>
                  </from>
                  <to>
                    <xdr:col>2</xdr:col>
                    <xdr:colOff>542925</xdr:colOff>
                    <xdr:row>21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9" name="Check Box 76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21</xdr:row>
                    <xdr:rowOff>66675</xdr:rowOff>
                  </from>
                  <to>
                    <xdr:col>2</xdr:col>
                    <xdr:colOff>542925</xdr:colOff>
                    <xdr:row>21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0" name="Check Box 77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22</xdr:row>
                    <xdr:rowOff>66675</xdr:rowOff>
                  </from>
                  <to>
                    <xdr:col>2</xdr:col>
                    <xdr:colOff>542925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1" name="Check Box 78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21</xdr:row>
                    <xdr:rowOff>66675</xdr:rowOff>
                  </from>
                  <to>
                    <xdr:col>2</xdr:col>
                    <xdr:colOff>542925</xdr:colOff>
                    <xdr:row>21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2" name="Check Box 79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22</xdr:row>
                    <xdr:rowOff>66675</xdr:rowOff>
                  </from>
                  <to>
                    <xdr:col>2</xdr:col>
                    <xdr:colOff>542925</xdr:colOff>
                    <xdr:row>22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3" name="Check Box 80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23</xdr:row>
                    <xdr:rowOff>66675</xdr:rowOff>
                  </from>
                  <to>
                    <xdr:col>2</xdr:col>
                    <xdr:colOff>542925</xdr:colOff>
                    <xdr:row>23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Fill="0" autoLine="0" autoPict="0" altText=" ">
                <anchor moveWithCells="1">
                  <from>
                    <xdr:col>2</xdr:col>
                    <xdr:colOff>247650</xdr:colOff>
                    <xdr:row>16</xdr:row>
                    <xdr:rowOff>66675</xdr:rowOff>
                  </from>
                  <to>
                    <xdr:col>2</xdr:col>
                    <xdr:colOff>542925</xdr:colOff>
                    <xdr:row>16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9" stopIfTrue="1" id="{09C473DD-0D5E-4349-9676-AF70FD04D5E8}">
            <xm:f>служебен!$B$31=TRUE</xm:f>
            <x14:dxf>
              <fill>
                <patternFill>
                  <bgColor theme="4" tint="0.79998168889431442"/>
                </patternFill>
              </fill>
            </x14:dxf>
          </x14:cfRule>
          <xm:sqref>I25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F31"/>
  <sheetViews>
    <sheetView workbookViewId="0">
      <selection activeCell="J29" sqref="J29"/>
    </sheetView>
  </sheetViews>
  <sheetFormatPr defaultRowHeight="15" x14ac:dyDescent="0.25"/>
  <cols>
    <col min="1" max="1" width="3.85546875" customWidth="1"/>
    <col min="2" max="2" width="57.140625" customWidth="1"/>
    <col min="5" max="5" width="14.28515625" customWidth="1"/>
  </cols>
  <sheetData>
    <row r="1" spans="2:6" ht="15.75" thickBot="1" x14ac:dyDescent="0.3"/>
    <row r="2" spans="2:6" ht="45.75" customHeight="1" thickBot="1" x14ac:dyDescent="0.3">
      <c r="B2" s="13" t="s">
        <v>1</v>
      </c>
      <c r="C2" s="15"/>
      <c r="D2" s="16">
        <v>9.9999999999999995E-21</v>
      </c>
      <c r="E2" s="17">
        <v>2999.99999999999</v>
      </c>
    </row>
    <row r="3" spans="2:6" x14ac:dyDescent="0.25">
      <c r="B3" s="4" t="s">
        <v>10</v>
      </c>
      <c r="C3" s="2">
        <v>1</v>
      </c>
      <c r="D3" s="9" t="s">
        <v>3</v>
      </c>
      <c r="E3" s="48">
        <v>10700</v>
      </c>
      <c r="F3" s="20" t="b">
        <v>0</v>
      </c>
    </row>
    <row r="4" spans="2:6" ht="30" x14ac:dyDescent="0.25">
      <c r="B4" s="4" t="s">
        <v>11</v>
      </c>
      <c r="C4" s="3">
        <v>1</v>
      </c>
      <c r="D4" s="9" t="s">
        <v>3</v>
      </c>
      <c r="E4" s="49">
        <v>4700</v>
      </c>
      <c r="F4" s="20" t="b">
        <v>0</v>
      </c>
    </row>
    <row r="5" spans="2:6" x14ac:dyDescent="0.25">
      <c r="B5" s="4" t="s">
        <v>12</v>
      </c>
      <c r="C5" s="3">
        <v>1</v>
      </c>
      <c r="D5" s="9" t="s">
        <v>3</v>
      </c>
      <c r="E5" s="49">
        <v>8000</v>
      </c>
      <c r="F5" s="20" t="b">
        <v>0</v>
      </c>
    </row>
    <row r="6" spans="2:6" ht="30" x14ac:dyDescent="0.25">
      <c r="B6" s="4" t="s">
        <v>13</v>
      </c>
      <c r="C6" s="3">
        <v>1</v>
      </c>
      <c r="D6" s="9" t="s">
        <v>3</v>
      </c>
      <c r="E6" s="49">
        <v>4700</v>
      </c>
      <c r="F6" s="20" t="b">
        <v>0</v>
      </c>
    </row>
    <row r="7" spans="2:6" ht="46.5" customHeight="1" x14ac:dyDescent="0.25">
      <c r="B7" s="18" t="s">
        <v>29</v>
      </c>
      <c r="C7" s="3">
        <v>1</v>
      </c>
      <c r="D7" s="9" t="s">
        <v>3</v>
      </c>
      <c r="E7" s="49">
        <v>15600</v>
      </c>
      <c r="F7" s="20" t="b">
        <v>0</v>
      </c>
    </row>
    <row r="8" spans="2:6" x14ac:dyDescent="0.25">
      <c r="B8" s="4" t="s">
        <v>6</v>
      </c>
      <c r="C8" s="10" t="s">
        <v>8</v>
      </c>
      <c r="D8" s="14" t="s">
        <v>8</v>
      </c>
      <c r="E8" s="14" t="s">
        <v>8</v>
      </c>
    </row>
    <row r="9" spans="2:6" x14ac:dyDescent="0.25">
      <c r="B9" s="4" t="s">
        <v>7</v>
      </c>
      <c r="C9" s="10" t="s">
        <v>8</v>
      </c>
      <c r="D9" s="14" t="s">
        <v>8</v>
      </c>
      <c r="E9" s="14" t="s">
        <v>8</v>
      </c>
    </row>
    <row r="10" spans="2:6" ht="15.75" thickBot="1" x14ac:dyDescent="0.3">
      <c r="B10" s="1"/>
    </row>
    <row r="11" spans="2:6" ht="30.75" thickBot="1" x14ac:dyDescent="0.3">
      <c r="B11" s="11" t="s">
        <v>5</v>
      </c>
      <c r="E11" s="19">
        <v>20000</v>
      </c>
    </row>
    <row r="12" spans="2:6" ht="30" x14ac:dyDescent="0.25">
      <c r="B12" s="6" t="s">
        <v>14</v>
      </c>
      <c r="C12" s="8">
        <v>1</v>
      </c>
      <c r="D12" s="7" t="s">
        <v>3</v>
      </c>
      <c r="E12" s="50">
        <v>20000</v>
      </c>
      <c r="F12" s="20" t="b">
        <v>0</v>
      </c>
    </row>
    <row r="13" spans="2:6" ht="30" x14ac:dyDescent="0.25">
      <c r="B13" s="6" t="s">
        <v>15</v>
      </c>
      <c r="C13" s="8">
        <v>1</v>
      </c>
      <c r="D13" s="7" t="s">
        <v>3</v>
      </c>
      <c r="E13" s="51">
        <v>20000</v>
      </c>
      <c r="F13" s="20" t="b">
        <v>0</v>
      </c>
    </row>
    <row r="14" spans="2:6" ht="60" x14ac:dyDescent="0.25">
      <c r="B14" s="6" t="s">
        <v>16</v>
      </c>
      <c r="C14" s="8">
        <v>1</v>
      </c>
      <c r="D14" s="7" t="s">
        <v>3</v>
      </c>
      <c r="E14" s="51">
        <v>20000</v>
      </c>
      <c r="F14" s="20" t="b">
        <v>0</v>
      </c>
    </row>
    <row r="15" spans="2:6" ht="30" x14ac:dyDescent="0.25">
      <c r="B15" s="6" t="s">
        <v>17</v>
      </c>
      <c r="C15" s="8">
        <v>1</v>
      </c>
      <c r="D15" s="7" t="s">
        <v>3</v>
      </c>
      <c r="E15" s="51">
        <v>20000</v>
      </c>
      <c r="F15" s="20" t="b">
        <v>0</v>
      </c>
    </row>
    <row r="16" spans="2:6" ht="30" x14ac:dyDescent="0.25">
      <c r="B16" s="6" t="s">
        <v>18</v>
      </c>
      <c r="C16" s="8">
        <v>1</v>
      </c>
      <c r="D16" s="7" t="s">
        <v>3</v>
      </c>
      <c r="E16" s="51">
        <v>20000</v>
      </c>
      <c r="F16" s="20" t="b">
        <v>0</v>
      </c>
    </row>
    <row r="17" spans="2:6" ht="30" x14ac:dyDescent="0.25">
      <c r="B17" s="6" t="s">
        <v>19</v>
      </c>
      <c r="C17" s="8">
        <v>1</v>
      </c>
      <c r="D17" s="7" t="s">
        <v>3</v>
      </c>
      <c r="E17" s="51">
        <v>18000</v>
      </c>
      <c r="F17" s="20" t="b">
        <v>0</v>
      </c>
    </row>
    <row r="18" spans="2:6" ht="30" x14ac:dyDescent="0.25">
      <c r="B18" s="6" t="s">
        <v>20</v>
      </c>
      <c r="C18" s="8">
        <v>1</v>
      </c>
      <c r="D18" s="7" t="s">
        <v>3</v>
      </c>
      <c r="E18" s="51">
        <v>19000</v>
      </c>
      <c r="F18" s="20" t="b">
        <v>0</v>
      </c>
    </row>
    <row r="19" spans="2:6" ht="45" x14ac:dyDescent="0.25">
      <c r="B19" s="6" t="s">
        <v>21</v>
      </c>
      <c r="C19" s="8">
        <v>1</v>
      </c>
      <c r="D19" s="7" t="s">
        <v>3</v>
      </c>
      <c r="E19" s="51">
        <v>18000</v>
      </c>
      <c r="F19" s="20" t="b">
        <v>0</v>
      </c>
    </row>
    <row r="20" spans="2:6" x14ac:dyDescent="0.25">
      <c r="B20" s="6" t="s">
        <v>6</v>
      </c>
      <c r="C20" s="6" t="s">
        <v>8</v>
      </c>
      <c r="D20" s="6" t="s">
        <v>8</v>
      </c>
      <c r="E20" s="6" t="s">
        <v>8</v>
      </c>
    </row>
    <row r="21" spans="2:6" x14ac:dyDescent="0.25">
      <c r="B21" s="6" t="s">
        <v>7</v>
      </c>
      <c r="C21" s="6" t="s">
        <v>8</v>
      </c>
      <c r="D21" s="6" t="s">
        <v>8</v>
      </c>
      <c r="E21" s="6" t="s">
        <v>8</v>
      </c>
    </row>
    <row r="22" spans="2:6" x14ac:dyDescent="0.25">
      <c r="B22" s="1"/>
    </row>
    <row r="23" spans="2:6" ht="30" x14ac:dyDescent="0.25">
      <c r="B23" s="11" t="s">
        <v>2</v>
      </c>
    </row>
    <row r="24" spans="2:6" ht="45" x14ac:dyDescent="0.25">
      <c r="B24" s="5" t="s">
        <v>22</v>
      </c>
      <c r="C24" s="12">
        <v>1</v>
      </c>
      <c r="D24" s="12" t="s">
        <v>3</v>
      </c>
      <c r="E24" s="52">
        <v>19000</v>
      </c>
      <c r="F24" s="20" t="b">
        <v>0</v>
      </c>
    </row>
    <row r="25" spans="2:6" ht="30" x14ac:dyDescent="0.25">
      <c r="B25" s="5" t="s">
        <v>23</v>
      </c>
      <c r="C25" s="12">
        <v>1</v>
      </c>
      <c r="D25" s="12" t="s">
        <v>3</v>
      </c>
      <c r="E25" s="52">
        <v>20000</v>
      </c>
      <c r="F25" s="20" t="b">
        <v>0</v>
      </c>
    </row>
    <row r="26" spans="2:6" x14ac:dyDescent="0.25">
      <c r="B26" s="5" t="s">
        <v>24</v>
      </c>
      <c r="C26" s="12">
        <v>1</v>
      </c>
      <c r="D26" s="12" t="s">
        <v>3</v>
      </c>
      <c r="E26" s="52">
        <v>18000</v>
      </c>
      <c r="F26" s="20" t="b">
        <v>0</v>
      </c>
    </row>
    <row r="27" spans="2:6" ht="30" x14ac:dyDescent="0.25">
      <c r="B27" s="5" t="s">
        <v>25</v>
      </c>
      <c r="C27" s="12">
        <v>1</v>
      </c>
      <c r="D27" s="12" t="s">
        <v>3</v>
      </c>
      <c r="E27" s="52">
        <v>20000</v>
      </c>
      <c r="F27" s="20" t="b">
        <v>0</v>
      </c>
    </row>
    <row r="28" spans="2:6" x14ac:dyDescent="0.25">
      <c r="B28" s="5" t="s">
        <v>6</v>
      </c>
      <c r="C28" s="5" t="s">
        <v>8</v>
      </c>
      <c r="D28" s="5" t="s">
        <v>8</v>
      </c>
      <c r="E28" s="5" t="s">
        <v>8</v>
      </c>
    </row>
    <row r="29" spans="2:6" x14ac:dyDescent="0.25">
      <c r="B29" s="5" t="s">
        <v>7</v>
      </c>
      <c r="C29" s="5" t="s">
        <v>8</v>
      </c>
      <c r="D29" s="5" t="s">
        <v>8</v>
      </c>
      <c r="E29" s="5" t="s">
        <v>8</v>
      </c>
    </row>
    <row r="31" spans="2:6" x14ac:dyDescent="0.25">
      <c r="B31" s="25" t="b">
        <f>IF(AND(SUM(Дейности!H6:'Дейности'!H24)=0,Дейности!H25="-"),TRUE,FALSE)</f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Инструкция за попълване</vt:lpstr>
      <vt:lpstr>Дейности</vt:lpstr>
      <vt:lpstr>служебен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Administrator</cp:lastModifiedBy>
  <dcterms:created xsi:type="dcterms:W3CDTF">2022-10-10T01:02:08Z</dcterms:created>
  <dcterms:modified xsi:type="dcterms:W3CDTF">2022-10-17T10:05:26Z</dcterms:modified>
</cp:coreProperties>
</file>